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Accueil" sheetId="1" r:id="rId1"/>
    <sheet name="Classe" sheetId="2" r:id="rId2"/>
    <sheet name="Saisie" sheetId="3" r:id="rId3"/>
    <sheet name="Analyse" sheetId="4" r:id="rId4"/>
    <sheet name="Feuil1" sheetId="5" state="hidden" r:id="rId5"/>
    <sheet name="listes" sheetId="6" state="hidden" r:id="rId6"/>
  </sheets>
  <definedNames>
    <definedName name="valeur">'listes'!$B$4:$B$7</definedName>
  </definedNames>
  <calcPr fullCalcOnLoad="1"/>
</workbook>
</file>

<file path=xl/sharedStrings.xml><?xml version="1.0" encoding="utf-8"?>
<sst xmlns="http://schemas.openxmlformats.org/spreadsheetml/2006/main" count="224" uniqueCount="181">
  <si>
    <t>Nom</t>
  </si>
  <si>
    <t>Prénom</t>
  </si>
  <si>
    <t>Abs</t>
  </si>
  <si>
    <t>Calcul</t>
  </si>
  <si>
    <t>Grandeur et mesure</t>
  </si>
  <si>
    <t>Géométrie</t>
  </si>
  <si>
    <t>réussite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</si>
  <si>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</si>
  <si>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</si>
  <si>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</si>
  <si>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</si>
  <si>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</si>
  <si>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NO0501</t>
  </si>
  <si>
    <t>NO0601</t>
  </si>
  <si>
    <t>MATHEMATIQUES</t>
  </si>
  <si>
    <t>FRANCAIS</t>
  </si>
  <si>
    <t>NO0808</t>
  </si>
  <si>
    <t>NO1107</t>
  </si>
  <si>
    <t>NO0910</t>
  </si>
  <si>
    <t>GM0106</t>
  </si>
  <si>
    <t>OG0113</t>
  </si>
  <si>
    <t>LI0600</t>
  </si>
  <si>
    <t>EC0205</t>
  </si>
  <si>
    <t>EC0112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</si>
  <si>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</si>
  <si>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</si>
  <si>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</si>
  <si>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</si>
  <si>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</si>
  <si>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</si>
  <si>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</si>
  <si>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</si>
  <si>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score /15</t>
  </si>
  <si>
    <t>nombre d'élèves de la classe :</t>
  </si>
  <si>
    <t>OGD</t>
  </si>
  <si>
    <t>Maths</t>
  </si>
  <si>
    <t>CA1407</t>
  </si>
  <si>
    <t>Septembre 2015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</si>
  <si>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</si>
  <si>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</si>
  <si>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</si>
  <si>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</si>
  <si>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</si>
  <si>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</si>
  <si>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</si>
  <si>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</si>
  <si>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</si>
  <si>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</si>
  <si>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</si>
  <si>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</si>
  <si>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</si>
  <si>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</si>
  <si>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</si>
  <si>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score /11</t>
  </si>
  <si>
    <t>Ecriture et maîtrise de la langue</t>
  </si>
  <si>
    <t>Ecriture</t>
  </si>
  <si>
    <t>LI0601</t>
  </si>
  <si>
    <t>LI0602</t>
  </si>
  <si>
    <t>LI0603</t>
  </si>
  <si>
    <t>LI0604</t>
  </si>
  <si>
    <t>LI0605</t>
  </si>
  <si>
    <t>LI0606</t>
  </si>
  <si>
    <t>LI0607</t>
  </si>
  <si>
    <t>LI0608</t>
  </si>
  <si>
    <t>LI0609</t>
  </si>
  <si>
    <t>LI0610</t>
  </si>
  <si>
    <t>EC0113</t>
  </si>
  <si>
    <t>Français</t>
  </si>
  <si>
    <t>Elève</t>
  </si>
  <si>
    <t xml:space="preserve"> item par élève</t>
  </si>
  <si>
    <t>Total réponses items par classe</t>
  </si>
  <si>
    <t>NO0604</t>
  </si>
  <si>
    <t>NO0101</t>
  </si>
  <si>
    <t>NO1102</t>
  </si>
  <si>
    <t>NO0612</t>
  </si>
  <si>
    <t>NO0816</t>
  </si>
  <si>
    <t>CA1001</t>
  </si>
  <si>
    <t>GM0109</t>
  </si>
  <si>
    <t>GM0514</t>
  </si>
  <si>
    <t>GM0519</t>
  </si>
  <si>
    <t>GM0506</t>
  </si>
  <si>
    <t>GE0102</t>
  </si>
  <si>
    <t>GE0107</t>
  </si>
  <si>
    <t>OG0104</t>
  </si>
  <si>
    <t>OG0107</t>
  </si>
  <si>
    <t>OG0108</t>
  </si>
  <si>
    <t>OG0203</t>
  </si>
  <si>
    <t>OG0204</t>
  </si>
  <si>
    <t>OG0205</t>
  </si>
  <si>
    <t>GE0101</t>
  </si>
  <si>
    <t>GE0302</t>
  </si>
  <si>
    <t>GE0501</t>
  </si>
  <si>
    <t>GE0601</t>
  </si>
  <si>
    <t>GE0703</t>
  </si>
  <si>
    <t>GE0701</t>
  </si>
  <si>
    <t>GE0901</t>
  </si>
  <si>
    <t>NO0108</t>
  </si>
  <si>
    <t>NO1103</t>
  </si>
  <si>
    <t>NO1105</t>
  </si>
  <si>
    <t>NO0823</t>
  </si>
  <si>
    <t>NO0907</t>
  </si>
  <si>
    <t>Nombres</t>
  </si>
  <si>
    <t>CA0506</t>
  </si>
  <si>
    <t>CA0510</t>
  </si>
  <si>
    <t>CA1208</t>
  </si>
  <si>
    <t>CA1305</t>
  </si>
  <si>
    <t>CA1306</t>
  </si>
  <si>
    <t>CA0607</t>
  </si>
  <si>
    <t>CA0610</t>
  </si>
  <si>
    <t>CA0612</t>
  </si>
  <si>
    <t>CA1504</t>
  </si>
  <si>
    <t>CA1002</t>
  </si>
  <si>
    <t>CA1003</t>
  </si>
  <si>
    <t>CA1004</t>
  </si>
  <si>
    <t>CA1008</t>
  </si>
  <si>
    <t>GE0205</t>
  </si>
  <si>
    <t>GE0305</t>
  </si>
  <si>
    <t>GE0402</t>
  </si>
  <si>
    <t>Calculs</t>
  </si>
  <si>
    <t>Grandeurs et Mesures</t>
  </si>
  <si>
    <t>GM0107</t>
  </si>
  <si>
    <t>GM0108</t>
  </si>
  <si>
    <t>GM0110</t>
  </si>
  <si>
    <t>GM0507</t>
  </si>
  <si>
    <t>GM0508</t>
  </si>
  <si>
    <t>GM0509</t>
  </si>
  <si>
    <t>GM0510</t>
  </si>
  <si>
    <t>GM0512</t>
  </si>
  <si>
    <t>GM0518</t>
  </si>
  <si>
    <t>OG0101</t>
  </si>
  <si>
    <t>OG0103</t>
  </si>
  <si>
    <t>OG0109</t>
  </si>
  <si>
    <t>OG0110</t>
  </si>
  <si>
    <t>OG0112</t>
  </si>
  <si>
    <t>OG0202</t>
  </si>
  <si>
    <t>OG0206</t>
  </si>
  <si>
    <t>OG0207</t>
  </si>
  <si>
    <t>OG0208</t>
  </si>
  <si>
    <t>LI0521</t>
  </si>
  <si>
    <t>LI0510</t>
  </si>
  <si>
    <t>LI0511</t>
  </si>
  <si>
    <t>LI0512</t>
  </si>
  <si>
    <t>LI0513</t>
  </si>
  <si>
    <t>LI0514</t>
  </si>
  <si>
    <t>LI0515</t>
  </si>
  <si>
    <t>LI0516</t>
  </si>
  <si>
    <t>LI0509</t>
  </si>
  <si>
    <t>OR0404</t>
  </si>
  <si>
    <t>EC0106</t>
  </si>
  <si>
    <t>EC0102</t>
  </si>
  <si>
    <t>EC0110</t>
  </si>
  <si>
    <t>EC0202</t>
  </si>
  <si>
    <t>EC0206</t>
  </si>
  <si>
    <t>EC0207</t>
  </si>
  <si>
    <t>EC0208</t>
  </si>
  <si>
    <t>EC0114</t>
  </si>
  <si>
    <t>EC0204</t>
  </si>
  <si>
    <t>score /12</t>
  </si>
  <si>
    <t>score /14</t>
  </si>
  <si>
    <t>score /9</t>
  </si>
  <si>
    <t>score /2</t>
  </si>
  <si>
    <t>Livret 3</t>
  </si>
  <si>
    <t>Pour saisir vos résultats, utiliser de préférence, les flèches de votre clavier.
Il suffit par exemple d'entrer la valeur 1 ou 9 ou 0 ou Abs. Puis de valider en appuyant sur la flèche vers le bas ou vers la droite pour passer à l'Item suivant.</t>
  </si>
  <si>
    <t>Séquence</t>
  </si>
  <si>
    <t>Référence Item</t>
  </si>
  <si>
    <t>Numéro exercice</t>
  </si>
  <si>
    <t>numéro Exercie</t>
  </si>
  <si>
    <t>Référence item</t>
  </si>
  <si>
    <t>Organisation et Gestion des Données</t>
  </si>
  <si>
    <t>OG0105</t>
  </si>
  <si>
    <t>OG016</t>
  </si>
  <si>
    <t>OG0114</t>
  </si>
  <si>
    <t>OG0115</t>
  </si>
  <si>
    <t>score /20</t>
  </si>
  <si>
    <t>Organisation et Gestion de Données</t>
  </si>
  <si>
    <t>Lecture</t>
  </si>
  <si>
    <t>lecture</t>
  </si>
  <si>
    <t>Ecriture et Etude de la langue</t>
  </si>
  <si>
    <t>Ecriture et étude de la langue</t>
  </si>
  <si>
    <t>score /6</t>
  </si>
  <si>
    <t>score /5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</si>
</sst>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6"/>
      <color indexed="5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indexed="62"/>
      <name val="Arial"/>
      <family val="2"/>
    </font>
    <font>
      <b/>
      <sz val="16"/>
      <color indexed="9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i/>
      <sz val="20"/>
      <name val="Arial"/>
      <family val="2"/>
    </font>
    <font>
      <b/>
      <i/>
      <sz val="16"/>
      <color indexed="62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indexed="10"/>
      <name val="Arial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C000"/>
      <name val="Arial"/>
      <family val="2"/>
    </font>
    <font>
      <b/>
      <i/>
      <sz val="16"/>
      <color theme="3" tint="-0.24997000396251678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2"/>
      <color rgb="FFFF0000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rgb="FFFF9900"/>
      </right>
      <top style="thin">
        <color rgb="FFFF9900"/>
      </top>
      <bottom style="thin">
        <color rgb="FFFF9900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double">
        <color theme="4"/>
      </left>
      <right/>
      <top/>
      <bottom/>
    </border>
    <border>
      <left/>
      <right style="double">
        <color theme="4"/>
      </right>
      <top/>
      <bottom/>
    </border>
    <border>
      <left style="double">
        <color theme="4"/>
      </left>
      <right/>
      <top/>
      <bottom style="double">
        <color theme="4"/>
      </bottom>
    </border>
    <border>
      <left/>
      <right/>
      <top/>
      <bottom style="double">
        <color theme="4"/>
      </bottom>
    </border>
    <border>
      <left/>
      <right style="double">
        <color theme="4"/>
      </right>
      <top/>
      <bottom style="double">
        <color theme="4"/>
      </bottom>
    </border>
    <border>
      <left style="double">
        <color theme="4"/>
      </left>
      <right/>
      <top style="double">
        <color theme="4"/>
      </top>
      <bottom/>
    </border>
    <border>
      <left/>
      <right/>
      <top style="double">
        <color theme="4"/>
      </top>
      <bottom/>
    </border>
    <border>
      <left/>
      <right style="double">
        <color theme="4"/>
      </right>
      <top style="double">
        <color theme="4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double"/>
    </border>
    <border>
      <left style="thin">
        <color rgb="FFFF9900"/>
      </left>
      <right/>
      <top style="thin">
        <color rgb="FFFF9900"/>
      </top>
      <bottom style="thin">
        <color rgb="FFFF9900"/>
      </bottom>
    </border>
    <border>
      <left/>
      <right/>
      <top style="thin">
        <color rgb="FFFF9900"/>
      </top>
      <bottom style="thin">
        <color rgb="FFFF99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/>
      <protection/>
    </xf>
    <xf numFmtId="0" fontId="63" fillId="35" borderId="11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" fontId="1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 applyProtection="1">
      <alignment horizontal="right"/>
      <protection/>
    </xf>
    <xf numFmtId="0" fontId="17" fillId="0" borderId="29" xfId="0" applyFont="1" applyBorder="1" applyAlignment="1" applyProtection="1">
      <alignment horizontal="right"/>
      <protection/>
    </xf>
    <xf numFmtId="0" fontId="17" fillId="0" borderId="3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4" fillId="36" borderId="10" xfId="0" applyFont="1" applyFill="1" applyBorder="1" applyAlignment="1" applyProtection="1">
      <alignment horizontal="center" textRotation="90"/>
      <protection/>
    </xf>
    <xf numFmtId="0" fontId="17" fillId="37" borderId="28" xfId="0" applyFont="1" applyFill="1" applyBorder="1" applyAlignment="1" applyProtection="1">
      <alignment horizontal="right"/>
      <protection/>
    </xf>
    <xf numFmtId="0" fontId="17" fillId="37" borderId="29" xfId="0" applyFont="1" applyFill="1" applyBorder="1" applyAlignment="1" applyProtection="1">
      <alignment horizontal="right"/>
      <protection/>
    </xf>
    <xf numFmtId="0" fontId="17" fillId="37" borderId="30" xfId="0" applyFont="1" applyFill="1" applyBorder="1" applyAlignment="1" applyProtection="1">
      <alignment horizontal="right"/>
      <protection/>
    </xf>
    <xf numFmtId="0" fontId="24" fillId="37" borderId="28" xfId="0" applyFont="1" applyFill="1" applyBorder="1" applyAlignment="1" applyProtection="1">
      <alignment horizontal="right"/>
      <protection/>
    </xf>
    <xf numFmtId="0" fontId="24" fillId="37" borderId="29" xfId="0" applyFont="1" applyFill="1" applyBorder="1" applyAlignment="1" applyProtection="1">
      <alignment horizontal="right"/>
      <protection/>
    </xf>
    <xf numFmtId="0" fontId="24" fillId="37" borderId="30" xfId="0" applyFont="1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 horizontal="center" vertical="center" textRotation="90"/>
      <protection/>
    </xf>
    <xf numFmtId="0" fontId="4" fillId="38" borderId="31" xfId="0" applyFont="1" applyFill="1" applyBorder="1" applyAlignment="1" applyProtection="1">
      <alignment horizontal="center" textRotation="90"/>
      <protection/>
    </xf>
    <xf numFmtId="0" fontId="4" fillId="38" borderId="10" xfId="0" applyFont="1" applyFill="1" applyBorder="1" applyAlignment="1" applyProtection="1">
      <alignment horizontal="center" textRotation="90"/>
      <protection/>
    </xf>
    <xf numFmtId="0" fontId="0" fillId="39" borderId="32" xfId="0" applyFont="1" applyFill="1" applyBorder="1" applyAlignment="1" applyProtection="1">
      <alignment horizontal="center" vertical="center" textRotation="90" wrapText="1"/>
      <protection/>
    </xf>
    <xf numFmtId="0" fontId="0" fillId="39" borderId="33" xfId="0" applyFill="1" applyBorder="1" applyAlignment="1" applyProtection="1">
      <alignment horizontal="center" vertical="center" textRotation="90" wrapText="1"/>
      <protection/>
    </xf>
    <xf numFmtId="0" fontId="0" fillId="39" borderId="34" xfId="0" applyFill="1" applyBorder="1" applyAlignment="1" applyProtection="1">
      <alignment horizontal="center" vertical="top" textRotation="90" wrapText="1"/>
      <protection/>
    </xf>
    <xf numFmtId="0" fontId="4" fillId="38" borderId="31" xfId="0" applyFont="1" applyFill="1" applyBorder="1" applyAlignment="1" applyProtection="1">
      <alignment horizontal="center" vertical="top" textRotation="90"/>
      <protection/>
    </xf>
    <xf numFmtId="0" fontId="4" fillId="38" borderId="31" xfId="0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textRotation="90"/>
      <protection/>
    </xf>
    <xf numFmtId="0" fontId="0" fillId="39" borderId="33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6" borderId="31" xfId="0" applyFill="1" applyBorder="1" applyAlignment="1" applyProtection="1">
      <alignment horizontal="center"/>
      <protection/>
    </xf>
    <xf numFmtId="0" fontId="65" fillId="41" borderId="35" xfId="0" applyFont="1" applyFill="1" applyBorder="1" applyAlignment="1" applyProtection="1">
      <alignment horizontal="center"/>
      <protection/>
    </xf>
    <xf numFmtId="0" fontId="65" fillId="41" borderId="3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66" fillId="39" borderId="33" xfId="0" applyNumberFormat="1" applyFont="1" applyFill="1" applyBorder="1" applyAlignment="1" applyProtection="1">
      <alignment horizontal="center"/>
      <protection/>
    </xf>
    <xf numFmtId="164" fontId="66" fillId="41" borderId="3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40" borderId="10" xfId="0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40" borderId="10" xfId="0" applyFont="1" applyFill="1" applyBorder="1" applyAlignment="1" applyProtection="1">
      <alignment horizontal="center"/>
      <protection/>
    </xf>
    <xf numFmtId="0" fontId="65" fillId="41" borderId="38" xfId="0" applyFont="1" applyFill="1" applyBorder="1" applyAlignment="1" applyProtection="1">
      <alignment horizontal="center"/>
      <protection/>
    </xf>
    <xf numFmtId="0" fontId="65" fillId="41" borderId="39" xfId="0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/>
      <protection/>
    </xf>
    <xf numFmtId="0" fontId="0" fillId="36" borderId="40" xfId="0" applyFill="1" applyBorder="1" applyAlignment="1" applyProtection="1">
      <alignment horizont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42" borderId="10" xfId="0" applyFont="1" applyFill="1" applyBorder="1" applyAlignment="1" applyProtection="1">
      <alignment/>
      <protection/>
    </xf>
    <xf numFmtId="0" fontId="0" fillId="42" borderId="10" xfId="0" applyFont="1" applyFill="1" applyBorder="1" applyAlignment="1" applyProtection="1">
      <alignment/>
      <protection locked="0"/>
    </xf>
    <xf numFmtId="0" fontId="0" fillId="42" borderId="10" xfId="0" applyFill="1" applyBorder="1" applyAlignment="1" applyProtection="1">
      <alignment/>
      <protection locked="0"/>
    </xf>
    <xf numFmtId="0" fontId="5" fillId="33" borderId="4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36" borderId="41" xfId="0" applyFill="1" applyBorder="1" applyAlignment="1" applyProtection="1">
      <alignment textRotation="90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42" borderId="42" xfId="0" applyFont="1" applyFill="1" applyBorder="1" applyAlignment="1" applyProtection="1">
      <alignment/>
      <protection/>
    </xf>
    <xf numFmtId="0" fontId="0" fillId="42" borderId="42" xfId="0" applyFont="1" applyFill="1" applyBorder="1" applyAlignment="1" applyProtection="1">
      <alignment/>
      <protection locked="0"/>
    </xf>
    <xf numFmtId="0" fontId="0" fillId="42" borderId="42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/>
    </xf>
    <xf numFmtId="10" fontId="0" fillId="0" borderId="43" xfId="0" applyNumberFormat="1" applyBorder="1" applyAlignment="1" applyProtection="1">
      <alignment/>
      <protection/>
    </xf>
    <xf numFmtId="10" fontId="0" fillId="0" borderId="44" xfId="0" applyNumberFormat="1" applyBorder="1" applyAlignment="1" applyProtection="1">
      <alignment/>
      <protection/>
    </xf>
    <xf numFmtId="0" fontId="0" fillId="42" borderId="45" xfId="0" applyFont="1" applyFill="1" applyBorder="1" applyAlignment="1" applyProtection="1">
      <alignment/>
      <protection/>
    </xf>
    <xf numFmtId="0" fontId="0" fillId="42" borderId="45" xfId="0" applyFont="1" applyFill="1" applyBorder="1" applyAlignment="1" applyProtection="1">
      <alignment/>
      <protection locked="0"/>
    </xf>
    <xf numFmtId="0" fontId="0" fillId="42" borderId="45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10" fontId="0" fillId="0" borderId="46" xfId="0" applyNumberFormat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/>
    </xf>
    <xf numFmtId="0" fontId="0" fillId="34" borderId="45" xfId="0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/>
    </xf>
    <xf numFmtId="0" fontId="0" fillId="34" borderId="47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 vertical="top" textRotation="90" shrinkToFit="1"/>
      <protection/>
    </xf>
    <xf numFmtId="0" fontId="0" fillId="0" borderId="0" xfId="0" applyAlignment="1" applyProtection="1">
      <alignment vertical="top" shrinkToFit="1"/>
      <protection/>
    </xf>
    <xf numFmtId="0" fontId="0" fillId="42" borderId="42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42" borderId="10" xfId="0" applyFont="1" applyFill="1" applyBorder="1" applyAlignment="1" applyProtection="1">
      <alignment/>
      <protection/>
    </xf>
    <xf numFmtId="0" fontId="0" fillId="34" borderId="42" xfId="0" applyFont="1" applyFill="1" applyBorder="1" applyAlignment="1" applyProtection="1">
      <alignment/>
      <protection/>
    </xf>
    <xf numFmtId="0" fontId="0" fillId="36" borderId="41" xfId="0" applyFill="1" applyBorder="1" applyAlignment="1" applyProtection="1">
      <alignment vertical="center" textRotation="90"/>
      <protection/>
    </xf>
    <xf numFmtId="0" fontId="0" fillId="42" borderId="45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1" fontId="4" fillId="0" borderId="45" xfId="0" applyNumberFormat="1" applyFont="1" applyBorder="1" applyAlignment="1" applyProtection="1">
      <alignment horizontal="center" vertical="center" wrapText="1"/>
      <protection/>
    </xf>
    <xf numFmtId="1" fontId="4" fillId="34" borderId="42" xfId="0" applyNumberFormat="1" applyFont="1" applyFill="1" applyBorder="1" applyAlignment="1" applyProtection="1">
      <alignment horizontal="center" vertical="center" wrapText="1"/>
      <protection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/>
      <protection/>
    </xf>
    <xf numFmtId="0" fontId="0" fillId="0" borderId="10" xfId="0" applyBorder="1" applyAlignment="1">
      <alignment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1" fontId="4" fillId="34" borderId="45" xfId="0" applyNumberFormat="1" applyFont="1" applyFill="1" applyBorder="1" applyAlignment="1" applyProtection="1">
      <alignment horizontal="center" vertical="center" wrapText="1"/>
      <protection/>
    </xf>
    <xf numFmtId="1" fontId="4" fillId="34" borderId="42" xfId="0" applyNumberFormat="1" applyFont="1" applyFill="1" applyBorder="1" applyAlignment="1" applyProtection="1">
      <alignment horizontal="center" vertical="center" wrapText="1"/>
      <protection/>
    </xf>
    <xf numFmtId="1" fontId="4" fillId="34" borderId="45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/>
      <protection locked="0"/>
    </xf>
    <xf numFmtId="0" fontId="25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48" xfId="0" applyFont="1" applyFill="1" applyBorder="1" applyAlignment="1" applyProtection="1">
      <alignment horizontal="left"/>
      <protection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47" xfId="0" applyFill="1" applyBorder="1" applyAlignment="1" applyProtection="1">
      <alignment vertical="center" textRotation="90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42" borderId="4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6" borderId="47" xfId="0" applyFill="1" applyBorder="1" applyAlignment="1" applyProtection="1">
      <alignment textRotation="90"/>
      <protection/>
    </xf>
    <xf numFmtId="0" fontId="0" fillId="34" borderId="10" xfId="0" applyFont="1" applyFill="1" applyBorder="1" applyAlignment="1" applyProtection="1">
      <alignment/>
      <protection/>
    </xf>
    <xf numFmtId="17" fontId="15" fillId="43" borderId="0" xfId="0" applyNumberFormat="1" applyFont="1" applyFill="1" applyBorder="1" applyAlignment="1">
      <alignment wrapText="1"/>
    </xf>
    <xf numFmtId="0" fontId="16" fillId="43" borderId="0" xfId="0" applyFont="1" applyFill="1" applyBorder="1" applyAlignment="1">
      <alignment wrapText="1"/>
    </xf>
    <xf numFmtId="17" fontId="12" fillId="43" borderId="0" xfId="0" applyNumberFormat="1" applyFont="1" applyFill="1" applyBorder="1" applyAlignment="1">
      <alignment vertical="top" wrapText="1"/>
    </xf>
    <xf numFmtId="0" fontId="0" fillId="43" borderId="0" xfId="0" applyFill="1" applyBorder="1" applyAlignment="1">
      <alignment vertical="top" wrapText="1"/>
    </xf>
    <xf numFmtId="0" fontId="12" fillId="43" borderId="0" xfId="0" applyFont="1" applyFill="1" applyBorder="1" applyAlignment="1">
      <alignment vertical="top" wrapText="1"/>
    </xf>
    <xf numFmtId="1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17" fontId="12" fillId="43" borderId="0" xfId="0" applyNumberFormat="1" applyFont="1" applyFill="1" applyBorder="1" applyAlignment="1">
      <alignment wrapText="1"/>
    </xf>
    <xf numFmtId="0" fontId="0" fillId="43" borderId="0" xfId="0" applyFill="1" applyBorder="1" applyAlignment="1">
      <alignment wrapText="1"/>
    </xf>
    <xf numFmtId="0" fontId="12" fillId="43" borderId="0" xfId="0" applyFont="1" applyFill="1" applyBorder="1" applyAlignment="1">
      <alignment wrapText="1"/>
    </xf>
    <xf numFmtId="49" fontId="10" fillId="0" borderId="51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52" xfId="0" applyNumberFormat="1" applyFont="1" applyBorder="1" applyAlignment="1">
      <alignment horizontal="center" vertical="top"/>
    </xf>
    <xf numFmtId="49" fontId="0" fillId="0" borderId="52" xfId="0" applyNumberFormat="1" applyBorder="1" applyAlignment="1">
      <alignment horizontal="center" vertical="top"/>
    </xf>
    <xf numFmtId="0" fontId="68" fillId="43" borderId="25" xfId="0" applyFont="1" applyFill="1" applyBorder="1" applyAlignment="1">
      <alignment horizontal="center" vertical="top"/>
    </xf>
    <xf numFmtId="0" fontId="69" fillId="43" borderId="27" xfId="0" applyFont="1" applyFill="1" applyBorder="1" applyAlignment="1">
      <alignment horizontal="center" vertical="top"/>
    </xf>
    <xf numFmtId="0" fontId="64" fillId="0" borderId="0" xfId="0" applyFont="1" applyAlignment="1">
      <alignment/>
    </xf>
    <xf numFmtId="0" fontId="12" fillId="43" borderId="0" xfId="0" applyFont="1" applyFill="1" applyBorder="1" applyAlignment="1">
      <alignment vertical="center" wrapText="1"/>
    </xf>
    <xf numFmtId="0" fontId="0" fillId="43" borderId="0" xfId="0" applyFill="1" applyBorder="1" applyAlignment="1">
      <alignment vertical="center"/>
    </xf>
    <xf numFmtId="0" fontId="2" fillId="35" borderId="53" xfId="0" applyFont="1" applyFill="1" applyBorder="1" applyAlignment="1" applyProtection="1">
      <alignment horizontal="right"/>
      <protection/>
    </xf>
    <xf numFmtId="0" fontId="0" fillId="35" borderId="54" xfId="0" applyFill="1" applyBorder="1" applyAlignment="1" applyProtection="1">
      <alignment horizontal="right"/>
      <protection/>
    </xf>
    <xf numFmtId="0" fontId="23" fillId="0" borderId="55" xfId="0" applyFont="1" applyBorder="1" applyAlignment="1" applyProtection="1">
      <alignment/>
      <protection locked="0"/>
    </xf>
    <xf numFmtId="0" fontId="23" fillId="0" borderId="56" xfId="0" applyFont="1" applyBorder="1" applyAlignment="1" applyProtection="1">
      <alignment/>
      <protection locked="0"/>
    </xf>
    <xf numFmtId="0" fontId="23" fillId="0" borderId="48" xfId="0" applyFont="1" applyBorder="1" applyAlignment="1" applyProtection="1">
      <alignment/>
      <protection locked="0"/>
    </xf>
    <xf numFmtId="0" fontId="23" fillId="0" borderId="57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  <protection/>
    </xf>
    <xf numFmtId="0" fontId="23" fillId="37" borderId="0" xfId="0" applyFont="1" applyFill="1" applyBorder="1" applyAlignment="1" applyProtection="1">
      <alignment/>
      <protection/>
    </xf>
    <xf numFmtId="0" fontId="23" fillId="37" borderId="48" xfId="0" applyFont="1" applyFill="1" applyBorder="1" applyAlignment="1" applyProtection="1">
      <alignment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1" fontId="4" fillId="34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64" xfId="0" applyFont="1" applyBorder="1" applyAlignment="1" applyProtection="1">
      <alignment horizontal="left" vertical="justify" wrapText="1"/>
      <protection/>
    </xf>
    <xf numFmtId="0" fontId="7" fillId="0" borderId="65" xfId="0" applyFont="1" applyBorder="1" applyAlignment="1" applyProtection="1">
      <alignment horizontal="left" vertical="justify" wrapText="1"/>
      <protection/>
    </xf>
    <xf numFmtId="0" fontId="7" fillId="0" borderId="31" xfId="0" applyFont="1" applyBorder="1" applyAlignment="1" applyProtection="1">
      <alignment horizontal="left" vertical="justify" wrapText="1"/>
      <protection/>
    </xf>
    <xf numFmtId="0" fontId="9" fillId="0" borderId="66" xfId="0" applyFont="1" applyBorder="1" applyAlignment="1" applyProtection="1">
      <alignment horizontal="center" wrapText="1"/>
      <protection/>
    </xf>
    <xf numFmtId="0" fontId="9" fillId="0" borderId="67" xfId="0" applyFont="1" applyBorder="1" applyAlignment="1" applyProtection="1">
      <alignment horizontal="center" wrapText="1"/>
      <protection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9" fillId="0" borderId="66" xfId="0" applyNumberFormat="1" applyFont="1" applyBorder="1" applyAlignment="1" applyProtection="1">
      <alignment horizontal="center"/>
      <protection/>
    </xf>
    <xf numFmtId="0" fontId="9" fillId="0" borderId="67" xfId="0" applyFont="1" applyBorder="1" applyAlignment="1" applyProtection="1">
      <alignment horizontal="center"/>
      <protection/>
    </xf>
    <xf numFmtId="0" fontId="27" fillId="0" borderId="69" xfId="0" applyFont="1" applyBorder="1" applyAlignment="1" applyProtection="1">
      <alignment horizontal="center" vertical="center"/>
      <protection/>
    </xf>
    <xf numFmtId="0" fontId="27" fillId="0" borderId="5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 shrinkToFit="1"/>
      <protection/>
    </xf>
    <xf numFmtId="0" fontId="0" fillId="0" borderId="0" xfId="0" applyBorder="1" applyAlignment="1">
      <alignment vertical="top" shrinkToFit="1"/>
    </xf>
    <xf numFmtId="1" fontId="4" fillId="34" borderId="47" xfId="0" applyNumberFormat="1" applyFont="1" applyFill="1" applyBorder="1" applyAlignment="1" applyProtection="1">
      <alignment horizontal="center" vertical="center" wrapText="1"/>
      <protection/>
    </xf>
    <xf numFmtId="1" fontId="4" fillId="34" borderId="71" xfId="0" applyNumberFormat="1" applyFont="1" applyFill="1" applyBorder="1" applyAlignment="1" applyProtection="1">
      <alignment horizontal="center" vertical="center" wrapText="1"/>
      <protection/>
    </xf>
    <xf numFmtId="1" fontId="4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1" fontId="4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34" borderId="47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1" fontId="4" fillId="34" borderId="42" xfId="0" applyNumberFormat="1" applyFont="1" applyFill="1" applyBorder="1" applyAlignment="1" applyProtection="1">
      <alignment horizontal="center" vertical="center" wrapText="1"/>
      <protection/>
    </xf>
    <xf numFmtId="0" fontId="4" fillId="2" borderId="64" xfId="0" applyFont="1" applyFill="1" applyBorder="1" applyAlignment="1" applyProtection="1">
      <alignment horizontal="right" vertical="center" wrapText="1"/>
      <protection/>
    </xf>
    <xf numFmtId="0" fontId="0" fillId="2" borderId="65" xfId="0" applyFill="1" applyBorder="1" applyAlignment="1" applyProtection="1">
      <alignment horizontal="right"/>
      <protection/>
    </xf>
    <xf numFmtId="0" fontId="25" fillId="37" borderId="55" xfId="0" applyFont="1" applyFill="1" applyBorder="1" applyAlignment="1" applyProtection="1">
      <alignment horizontal="left"/>
      <protection/>
    </xf>
    <xf numFmtId="0" fontId="2" fillId="37" borderId="55" xfId="0" applyFont="1" applyFill="1" applyBorder="1" applyAlignment="1" applyProtection="1">
      <alignment horizontal="left"/>
      <protection/>
    </xf>
    <xf numFmtId="0" fontId="2" fillId="37" borderId="56" xfId="0" applyFont="1" applyFill="1" applyBorder="1" applyAlignment="1" applyProtection="1">
      <alignment horizontal="left"/>
      <protection/>
    </xf>
    <xf numFmtId="0" fontId="25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48" xfId="0" applyFont="1" applyFill="1" applyBorder="1" applyAlignment="1" applyProtection="1">
      <alignment horizontal="left"/>
      <protection/>
    </xf>
    <xf numFmtId="0" fontId="25" fillId="37" borderId="73" xfId="0" applyFont="1" applyFill="1" applyBorder="1" applyAlignment="1" applyProtection="1">
      <alignment horizontal="left"/>
      <protection/>
    </xf>
    <xf numFmtId="0" fontId="2" fillId="37" borderId="73" xfId="0" applyFont="1" applyFill="1" applyBorder="1" applyAlignment="1" applyProtection="1">
      <alignment horizontal="left"/>
      <protection/>
    </xf>
    <xf numFmtId="0" fontId="2" fillId="37" borderId="57" xfId="0" applyFont="1" applyFill="1" applyBorder="1" applyAlignment="1" applyProtection="1">
      <alignment horizontal="left"/>
      <protection/>
    </xf>
    <xf numFmtId="0" fontId="4" fillId="42" borderId="64" xfId="0" applyFont="1" applyFill="1" applyBorder="1" applyAlignment="1" applyProtection="1">
      <alignment horizontal="right" vertical="center" wrapText="1"/>
      <protection/>
    </xf>
    <xf numFmtId="0" fontId="0" fillId="42" borderId="65" xfId="0" applyFill="1" applyBorder="1" applyAlignment="1" applyProtection="1">
      <alignment horizontal="right"/>
      <protection/>
    </xf>
    <xf numFmtId="0" fontId="20" fillId="41" borderId="41" xfId="0" applyFont="1" applyFill="1" applyBorder="1" applyAlignment="1" applyProtection="1">
      <alignment horizontal="right"/>
      <protection/>
    </xf>
    <xf numFmtId="0" fontId="9" fillId="41" borderId="69" xfId="0" applyFont="1" applyFill="1" applyBorder="1" applyAlignment="1" applyProtection="1">
      <alignment horizontal="right"/>
      <protection/>
    </xf>
    <xf numFmtId="0" fontId="19" fillId="0" borderId="74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top" textRotation="90"/>
      <protection/>
    </xf>
    <xf numFmtId="0" fontId="0" fillId="34" borderId="0" xfId="0" applyFill="1" applyBorder="1" applyAlignment="1" applyProtection="1">
      <alignment horizontal="center" vertical="top"/>
      <protection/>
    </xf>
    <xf numFmtId="0" fontId="4" fillId="41" borderId="10" xfId="0" applyFont="1" applyFill="1" applyBorder="1" applyAlignment="1" applyProtection="1">
      <alignment horizontal="right"/>
      <protection/>
    </xf>
    <xf numFmtId="0" fontId="0" fillId="41" borderId="64" xfId="0" applyFill="1" applyBorder="1" applyAlignment="1" applyProtection="1">
      <alignment horizontal="right"/>
      <protection/>
    </xf>
    <xf numFmtId="0" fontId="20" fillId="41" borderId="10" xfId="0" applyFont="1" applyFill="1" applyBorder="1" applyAlignment="1" applyProtection="1">
      <alignment horizontal="right"/>
      <protection/>
    </xf>
    <xf numFmtId="0" fontId="9" fillId="41" borderId="64" xfId="0" applyFont="1" applyFill="1" applyBorder="1" applyAlignment="1" applyProtection="1">
      <alignment horizontal="right"/>
      <protection/>
    </xf>
    <xf numFmtId="0" fontId="4" fillId="33" borderId="77" xfId="0" applyFont="1" applyFill="1" applyBorder="1" applyAlignment="1" applyProtection="1">
      <alignment horizontal="right"/>
      <protection/>
    </xf>
    <xf numFmtId="0" fontId="0" fillId="0" borderId="65" xfId="0" applyBorder="1" applyAlignment="1" applyProtection="1">
      <alignment horizontal="right"/>
      <protection/>
    </xf>
    <xf numFmtId="0" fontId="4" fillId="33" borderId="77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20" fillId="41" borderId="10" xfId="0" applyFont="1" applyFill="1" applyBorder="1" applyAlignment="1" applyProtection="1">
      <alignment horizontal="center"/>
      <protection/>
    </xf>
    <xf numFmtId="0" fontId="9" fillId="41" borderId="10" xfId="0" applyFont="1" applyFill="1" applyBorder="1" applyAlignment="1" applyProtection="1">
      <alignment horizontal="center"/>
      <protection/>
    </xf>
    <xf numFmtId="0" fontId="4" fillId="41" borderId="10" xfId="0" applyFont="1" applyFill="1" applyBorder="1" applyAlignment="1" applyProtection="1">
      <alignment horizontal="center"/>
      <protection/>
    </xf>
    <xf numFmtId="0" fontId="0" fillId="41" borderId="10" xfId="0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6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14</xdr:row>
      <xdr:rowOff>0</xdr:rowOff>
    </xdr:from>
    <xdr:to>
      <xdr:col>12</xdr:col>
      <xdr:colOff>666750</xdr:colOff>
      <xdr:row>23</xdr:row>
      <xdr:rowOff>66675</xdr:rowOff>
    </xdr:to>
    <xdr:pic>
      <xdr:nvPicPr>
        <xdr:cNvPr id="1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352925"/>
          <a:ext cx="44577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114300</xdr:rowOff>
    </xdr:to>
    <xdr:pic>
      <xdr:nvPicPr>
        <xdr:cNvPr id="2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8181975"/>
          <a:ext cx="4495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33</xdr:row>
      <xdr:rowOff>38100</xdr:rowOff>
    </xdr:from>
    <xdr:to>
      <xdr:col>8</xdr:col>
      <xdr:colOff>438150</xdr:colOff>
      <xdr:row>34</xdr:row>
      <xdr:rowOff>38100</xdr:rowOff>
    </xdr:to>
    <xdr:sp>
      <xdr:nvSpPr>
        <xdr:cNvPr id="3" name="Flèche droite à entaille 1"/>
        <xdr:cNvSpPr>
          <a:spLocks/>
        </xdr:cNvSpPr>
      </xdr:nvSpPr>
      <xdr:spPr>
        <a:xfrm rot="21000000">
          <a:off x="3771900" y="9124950"/>
          <a:ext cx="2133600" cy="219075"/>
        </a:xfrm>
        <a:prstGeom prst="notchedRightArrow">
          <a:avLst>
            <a:gd name="adj" fmla="val 44194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895350</xdr:colOff>
      <xdr:row>4</xdr:row>
      <xdr:rowOff>19050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3825"/>
          <a:ext cx="1181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GM0512_&#8211;_livret" TargetMode="External" /><Relationship Id="rId2" Type="http://schemas.openxmlformats.org/officeDocument/2006/relationships/hyperlink" Target="_GM0514_&#8211;_livrets" TargetMode="External" /><Relationship Id="rId3" Type="http://schemas.openxmlformats.org/officeDocument/2006/relationships/hyperlink" Target="_GM0518_&#8211;_livret" TargetMode="External" /><Relationship Id="rId4" Type="http://schemas.openxmlformats.org/officeDocument/2006/relationships/hyperlink" Target="_GM0519_&#8211;_livrets" TargetMode="External" /><Relationship Id="rId5" Type="http://schemas.openxmlformats.org/officeDocument/2006/relationships/hyperlink" Target="_OG0101_&#8211;_livret" TargetMode="External" /><Relationship Id="rId6" Type="http://schemas.openxmlformats.org/officeDocument/2006/relationships/hyperlink" Target="_OG0103_&#8211;_livrets" TargetMode="External" /><Relationship Id="rId7" Type="http://schemas.openxmlformats.org/officeDocument/2006/relationships/hyperlink" Target="_OG0104-5-6_&#8211;_livrets" TargetMode="External" /><Relationship Id="rId8" Type="http://schemas.openxmlformats.org/officeDocument/2006/relationships/hyperlink" Target="_OG0104-5-6_&#8211;_livret" TargetMode="External" /><Relationship Id="rId9" Type="http://schemas.openxmlformats.org/officeDocument/2006/relationships/hyperlink" Target="_OG0104-5-6_&#8211;_livret" TargetMode="External" /><Relationship Id="rId10" Type="http://schemas.openxmlformats.org/officeDocument/2006/relationships/hyperlink" Target="_OG0107-8_&#8211;_livrets" TargetMode="External" /><Relationship Id="rId11" Type="http://schemas.openxmlformats.org/officeDocument/2006/relationships/hyperlink" Target="_OG0109_&#8211;_livret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view="pageLayout" zoomScaleNormal="53" zoomScaleSheetLayoutView="100" workbookViewId="0" topLeftCell="A1">
      <selection activeCell="B9" sqref="B9"/>
    </sheetView>
  </sheetViews>
  <sheetFormatPr defaultColWidth="11.421875" defaultRowHeight="12.75"/>
  <cols>
    <col min="1" max="2" width="4.8515625" style="0" customWidth="1"/>
    <col min="3" max="3" width="15.140625" style="0" bestFit="1" customWidth="1"/>
  </cols>
  <sheetData>
    <row r="1" ht="9.75" customHeight="1"/>
    <row r="2" spans="3:13" ht="54.75" customHeight="1">
      <c r="C2" s="45"/>
      <c r="D2" s="170" t="s">
        <v>39</v>
      </c>
      <c r="E2" s="171"/>
      <c r="F2" s="171"/>
      <c r="G2" s="171"/>
      <c r="H2" s="171"/>
      <c r="I2" s="171"/>
      <c r="J2" s="171"/>
      <c r="K2" s="171"/>
      <c r="L2" s="171"/>
      <c r="M2" s="171"/>
    </row>
    <row r="3" spans="3:13" ht="29.25" customHeight="1">
      <c r="C3" s="43"/>
      <c r="D3" s="172" t="s">
        <v>38</v>
      </c>
      <c r="E3" s="173"/>
      <c r="F3" s="173"/>
      <c r="G3" s="173"/>
      <c r="H3" s="173"/>
      <c r="I3" s="173"/>
      <c r="J3" s="173"/>
      <c r="K3" s="173"/>
      <c r="L3" s="173"/>
      <c r="M3" s="173"/>
    </row>
    <row r="4" spans="3:13" ht="49.5" customHeight="1" thickBot="1">
      <c r="C4" s="43"/>
      <c r="D4" s="174" t="s">
        <v>37</v>
      </c>
      <c r="E4" s="175"/>
      <c r="F4" s="175"/>
      <c r="G4" s="175"/>
      <c r="H4" s="175"/>
      <c r="I4" s="175"/>
      <c r="J4" s="175"/>
      <c r="K4" s="175"/>
      <c r="L4" s="175"/>
      <c r="M4" s="175"/>
    </row>
    <row r="5" spans="3:13" ht="27" thickTop="1"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3:13" ht="26.25"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3:13" ht="26.25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20.25">
      <c r="B8" s="178" t="s">
        <v>161</v>
      </c>
      <c r="C8" s="178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20.25">
      <c r="B9" s="46"/>
      <c r="C9" s="46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ht="13.5" thickBot="1">
      <c r="B10" s="3"/>
    </row>
    <row r="11" spans="2:13" ht="21.75" thickBot="1" thickTop="1">
      <c r="B11" s="176">
        <v>1</v>
      </c>
      <c r="C11" s="177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13.5" thickTop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2:13" ht="18">
      <c r="B13" s="28"/>
      <c r="C13" s="163" t="s">
        <v>8</v>
      </c>
      <c r="D13" s="164"/>
      <c r="E13" s="164"/>
      <c r="F13" s="164"/>
      <c r="G13" s="164"/>
      <c r="H13" s="164"/>
      <c r="I13" s="164"/>
      <c r="J13" s="164"/>
      <c r="K13" s="165"/>
      <c r="L13" s="12"/>
      <c r="M13" s="29"/>
    </row>
    <row r="14" spans="2:13" ht="12.75">
      <c r="B14" s="28"/>
      <c r="C14" s="16"/>
      <c r="D14" s="15"/>
      <c r="E14" s="15"/>
      <c r="F14" s="15"/>
      <c r="G14" s="15"/>
      <c r="H14" s="15"/>
      <c r="I14" s="15"/>
      <c r="J14" s="15"/>
      <c r="K14" s="12"/>
      <c r="L14" s="12"/>
      <c r="M14" s="29"/>
    </row>
    <row r="15" spans="2:13" ht="42" customHeight="1">
      <c r="B15" s="28"/>
      <c r="C15" s="179" t="s">
        <v>40</v>
      </c>
      <c r="D15" s="180"/>
      <c r="E15" s="180"/>
      <c r="F15" s="180"/>
      <c r="G15" s="17"/>
      <c r="H15" s="17"/>
      <c r="I15" s="17"/>
      <c r="J15" s="17"/>
      <c r="K15" s="12"/>
      <c r="L15" s="12"/>
      <c r="M15" s="29"/>
    </row>
    <row r="16" spans="2:13" ht="12.75">
      <c r="B16" s="28"/>
      <c r="C16" s="180"/>
      <c r="D16" s="180"/>
      <c r="E16" s="180"/>
      <c r="F16" s="180"/>
      <c r="G16" s="17"/>
      <c r="H16" s="17"/>
      <c r="I16" s="17"/>
      <c r="J16" s="17"/>
      <c r="K16" s="12"/>
      <c r="L16" s="12"/>
      <c r="M16" s="29"/>
    </row>
    <row r="17" spans="2:13" ht="63" customHeight="1">
      <c r="B17" s="28"/>
      <c r="C17" s="180"/>
      <c r="D17" s="180"/>
      <c r="E17" s="180"/>
      <c r="F17" s="180"/>
      <c r="G17" s="17"/>
      <c r="H17" s="17"/>
      <c r="I17" s="17"/>
      <c r="J17" s="17"/>
      <c r="K17" s="12"/>
      <c r="L17" s="12"/>
      <c r="M17" s="29"/>
    </row>
    <row r="18" spans="2:13" ht="12.75">
      <c r="B18" s="28"/>
      <c r="C18" s="14"/>
      <c r="D18" s="12"/>
      <c r="E18" s="12"/>
      <c r="F18" s="12"/>
      <c r="G18" s="12"/>
      <c r="H18" s="12"/>
      <c r="I18" s="12"/>
      <c r="J18" s="12"/>
      <c r="K18" s="12"/>
      <c r="L18" s="12"/>
      <c r="M18" s="29"/>
    </row>
    <row r="19" spans="2:13" ht="12.75">
      <c r="B19" s="2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9"/>
    </row>
    <row r="20" spans="2:13" ht="12.75">
      <c r="B20" s="2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9"/>
    </row>
    <row r="21" spans="2:13" ht="12.75">
      <c r="B21" s="2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9"/>
    </row>
    <row r="22" spans="2:13" ht="12.75">
      <c r="B22" s="2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9"/>
    </row>
    <row r="23" spans="2:13" ht="12.75">
      <c r="B23" s="2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9"/>
    </row>
    <row r="24" spans="2:13" ht="13.5" thickBo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2:13" ht="13.5" thickTop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3.5" thickBo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3" ht="21.75" thickBot="1" thickTop="1">
      <c r="B27" s="176">
        <v>2</v>
      </c>
      <c r="C27" s="177"/>
    </row>
    <row r="28" spans="2:13" ht="13.5" thickTop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2:13" ht="18">
      <c r="B29" s="22"/>
      <c r="C29" s="163" t="s">
        <v>7</v>
      </c>
      <c r="D29" s="164"/>
      <c r="E29" s="164"/>
      <c r="F29" s="164"/>
      <c r="G29" s="164"/>
      <c r="H29" s="164"/>
      <c r="I29" s="164"/>
      <c r="J29" s="164"/>
      <c r="K29" s="18"/>
      <c r="L29" s="12"/>
      <c r="M29" s="23"/>
    </row>
    <row r="30" spans="2:13" ht="13.5" customHeight="1">
      <c r="B30" s="22"/>
      <c r="C30" s="18"/>
      <c r="D30" s="13"/>
      <c r="E30" s="13"/>
      <c r="F30" s="13"/>
      <c r="G30" s="13"/>
      <c r="H30" s="13"/>
      <c r="I30" s="13"/>
      <c r="J30" s="13"/>
      <c r="K30" s="18"/>
      <c r="L30" s="12"/>
      <c r="M30" s="23"/>
    </row>
    <row r="31" spans="2:13" ht="18">
      <c r="B31" s="22"/>
      <c r="G31" s="15"/>
      <c r="H31" s="15"/>
      <c r="I31" s="13"/>
      <c r="J31" s="13"/>
      <c r="K31" s="18"/>
      <c r="L31" s="12"/>
      <c r="M31" s="23"/>
    </row>
    <row r="32" spans="2:13" ht="18">
      <c r="B32" s="22"/>
      <c r="G32" s="13"/>
      <c r="H32" s="13"/>
      <c r="I32" s="13"/>
      <c r="J32" s="13"/>
      <c r="K32" s="18"/>
      <c r="L32" s="12"/>
      <c r="M32" s="23"/>
    </row>
    <row r="33" spans="2:13" ht="35.25" customHeight="1">
      <c r="B33" s="22"/>
      <c r="C33" s="158" t="s">
        <v>9</v>
      </c>
      <c r="D33" s="159"/>
      <c r="E33" s="159"/>
      <c r="F33" s="159"/>
      <c r="G33" s="24"/>
      <c r="H33" s="24"/>
      <c r="I33" s="24"/>
      <c r="J33" s="24"/>
      <c r="K33" s="12"/>
      <c r="L33" s="12"/>
      <c r="M33" s="23"/>
    </row>
    <row r="34" spans="2:13" ht="17.25" customHeight="1">
      <c r="B34" s="22"/>
      <c r="C34" s="167" t="s">
        <v>10</v>
      </c>
      <c r="D34" s="168"/>
      <c r="E34" s="168"/>
      <c r="F34" s="168"/>
      <c r="G34" s="24"/>
      <c r="H34" s="24"/>
      <c r="I34" s="24"/>
      <c r="J34" s="24"/>
      <c r="K34" s="12"/>
      <c r="L34" s="12"/>
      <c r="M34" s="23"/>
    </row>
    <row r="35" spans="2:13" ht="17.25" customHeight="1">
      <c r="B35" s="22"/>
      <c r="C35" s="169" t="s">
        <v>11</v>
      </c>
      <c r="D35" s="168"/>
      <c r="E35" s="168"/>
      <c r="F35" s="168"/>
      <c r="G35" s="12"/>
      <c r="H35" s="12"/>
      <c r="I35" s="12"/>
      <c r="J35" s="12"/>
      <c r="K35" s="12"/>
      <c r="L35" s="12"/>
      <c r="M35" s="23"/>
    </row>
    <row r="36" spans="2:13" ht="33.75" customHeight="1">
      <c r="B36" s="22"/>
      <c r="C36" s="169" t="s">
        <v>41</v>
      </c>
      <c r="D36" s="168"/>
      <c r="E36" s="168"/>
      <c r="F36" s="168"/>
      <c r="G36" s="12"/>
      <c r="H36" s="12"/>
      <c r="I36" s="12"/>
      <c r="J36" s="12"/>
      <c r="K36" s="12"/>
      <c r="L36" s="12"/>
      <c r="M36" s="23"/>
    </row>
    <row r="37" spans="2:13" ht="12" customHeight="1">
      <c r="B37" s="22"/>
      <c r="G37" s="12"/>
      <c r="H37" s="12"/>
      <c r="I37" s="12"/>
      <c r="J37" s="12"/>
      <c r="K37" s="12"/>
      <c r="L37" s="12"/>
      <c r="M37" s="23"/>
    </row>
    <row r="38" spans="2:13" ht="21" customHeight="1">
      <c r="B38" s="22"/>
      <c r="G38" s="12"/>
      <c r="H38" s="12"/>
      <c r="I38" s="12"/>
      <c r="J38" s="12"/>
      <c r="K38" s="12"/>
      <c r="L38" s="12"/>
      <c r="M38" s="23"/>
    </row>
    <row r="39" spans="2:13" ht="16.5" customHeight="1">
      <c r="B39" s="22"/>
      <c r="G39" s="12"/>
      <c r="H39" s="12"/>
      <c r="I39" s="12"/>
      <c r="J39" s="12"/>
      <c r="K39" s="12"/>
      <c r="L39" s="12"/>
      <c r="M39" s="23"/>
    </row>
    <row r="40" spans="2:13" ht="18.75" customHeight="1" thickBo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2:13" ht="18.75" customHeight="1" thickTop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13.5" thickBot="1"/>
    <row r="43" spans="2:3" ht="21.75" thickBot="1" thickTop="1">
      <c r="B43" s="176">
        <v>3</v>
      </c>
      <c r="C43" s="177"/>
    </row>
    <row r="44" spans="2:13" ht="13.5" thickTop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2:13" ht="18">
      <c r="B45" s="22"/>
      <c r="C45" s="163" t="s">
        <v>42</v>
      </c>
      <c r="D45" s="164"/>
      <c r="E45" s="164"/>
      <c r="F45" s="164"/>
      <c r="G45" s="164"/>
      <c r="H45" s="164"/>
      <c r="I45" s="164"/>
      <c r="J45" s="164"/>
      <c r="K45" s="165"/>
      <c r="L45" s="165"/>
      <c r="M45" s="166"/>
    </row>
    <row r="46" spans="2:13" ht="18">
      <c r="B46" s="22"/>
      <c r="C46" s="18"/>
      <c r="D46" s="13"/>
      <c r="E46" s="13"/>
      <c r="F46" s="13"/>
      <c r="G46" s="13"/>
      <c r="H46" s="13"/>
      <c r="I46" s="13"/>
      <c r="J46" s="13"/>
      <c r="K46" s="18"/>
      <c r="L46" s="12"/>
      <c r="M46" s="23"/>
    </row>
    <row r="47" spans="2:13" ht="20.25" customHeight="1">
      <c r="B47" s="22"/>
      <c r="C47" s="158" t="s">
        <v>43</v>
      </c>
      <c r="D47" s="159"/>
      <c r="E47" s="159"/>
      <c r="F47" s="159"/>
      <c r="G47" s="15"/>
      <c r="I47" s="158" t="s">
        <v>45</v>
      </c>
      <c r="J47" s="159"/>
      <c r="K47" s="159"/>
      <c r="L47" s="159"/>
      <c r="M47" s="23"/>
    </row>
    <row r="48" spans="2:13" ht="72.75" customHeight="1">
      <c r="B48" s="22"/>
      <c r="C48" s="167" t="s">
        <v>48</v>
      </c>
      <c r="D48" s="168"/>
      <c r="E48" s="168"/>
      <c r="F48" s="168"/>
      <c r="G48" s="13"/>
      <c r="I48" s="160" t="s">
        <v>46</v>
      </c>
      <c r="J48" s="161"/>
      <c r="K48" s="161"/>
      <c r="L48" s="161"/>
      <c r="M48" s="23"/>
    </row>
    <row r="49" spans="2:13" ht="56.25" customHeight="1">
      <c r="B49" s="22"/>
      <c r="C49" s="169" t="s">
        <v>44</v>
      </c>
      <c r="D49" s="168"/>
      <c r="E49" s="168"/>
      <c r="F49" s="168"/>
      <c r="G49" s="24"/>
      <c r="I49" s="162" t="s">
        <v>47</v>
      </c>
      <c r="J49" s="161"/>
      <c r="K49" s="161"/>
      <c r="L49" s="161"/>
      <c r="M49" s="23"/>
    </row>
    <row r="50" spans="2:13" ht="13.5" thickBot="1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3.5" thickTop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heetProtection sheet="1" objects="1" scenarios="1" selectLockedCells="1"/>
  <mergeCells count="21"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  <mergeCell ref="D2:M2"/>
    <mergeCell ref="D3:M3"/>
    <mergeCell ref="D4:M4"/>
    <mergeCell ref="B27:C27"/>
    <mergeCell ref="B8:C8"/>
    <mergeCell ref="I47:L47"/>
    <mergeCell ref="I48:L48"/>
    <mergeCell ref="I49:L49"/>
    <mergeCell ref="C45:M45"/>
    <mergeCell ref="C47:F47"/>
    <mergeCell ref="C48:F48"/>
    <mergeCell ref="C49:F49"/>
  </mergeCells>
  <printOptions/>
  <pageMargins left="0.7" right="0.7" top="0.75" bottom="0.75" header="0.3" footer="0.3"/>
  <pageSetup horizontalDpi="300" verticalDpi="300" orientation="portrait" paperSize="9" scale="61" r:id="rId2"/>
  <headerFooter>
    <oddFooter>&amp;C&amp;K02-073 &amp;"Arial,Gras"DGESCO A1-1, Bureau des écoles&amp;"Arial,Normal"            
eduscol.education.fr/pid33060/banqu-outils-pour-l-evaluation.html&amp;"Arial,Italique"&amp;8&amp;K000000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9"/>
  <sheetViews>
    <sheetView showGridLines="0" zoomScalePageLayoutView="0" workbookViewId="0" topLeftCell="A1">
      <selection activeCell="C10" sqref="C10:D11"/>
    </sheetView>
  </sheetViews>
  <sheetFormatPr defaultColWidth="10.8515625" defaultRowHeight="12.75"/>
  <cols>
    <col min="1" max="1" width="10.8515625" style="4" customWidth="1"/>
    <col min="2" max="2" width="4.140625" style="4" customWidth="1"/>
    <col min="3" max="3" width="32.00390625" style="4" customWidth="1"/>
    <col min="4" max="4" width="28.421875" style="4" customWidth="1"/>
    <col min="5" max="5" width="67.00390625" style="4" customWidth="1"/>
    <col min="6" max="16384" width="10.8515625" style="4" customWidth="1"/>
  </cols>
  <sheetData>
    <row r="1" ht="15.75" thickBot="1"/>
    <row r="2" spans="3:5" ht="29.25">
      <c r="C2" s="36" t="s">
        <v>26</v>
      </c>
      <c r="D2" s="183"/>
      <c r="E2" s="184"/>
    </row>
    <row r="3" spans="3:5" ht="29.25">
      <c r="C3" s="37" t="s">
        <v>27</v>
      </c>
      <c r="D3" s="185"/>
      <c r="E3" s="185"/>
    </row>
    <row r="4" spans="3:5" ht="29.25">
      <c r="C4" s="37" t="s">
        <v>28</v>
      </c>
      <c r="D4" s="185"/>
      <c r="E4" s="185"/>
    </row>
    <row r="5" spans="3:5" ht="29.25">
      <c r="C5" s="37"/>
      <c r="D5" s="185"/>
      <c r="E5" s="185"/>
    </row>
    <row r="6" spans="3:5" ht="30" thickBot="1">
      <c r="C6" s="38" t="s">
        <v>29</v>
      </c>
      <c r="D6" s="186"/>
      <c r="E6" s="186"/>
    </row>
    <row r="9" spans="3:5" s="39" customFormat="1" ht="18">
      <c r="C9" s="40" t="s">
        <v>0</v>
      </c>
      <c r="D9" s="40" t="s">
        <v>1</v>
      </c>
      <c r="E9" s="40" t="s">
        <v>68</v>
      </c>
    </row>
    <row r="10" spans="2:5" s="39" customFormat="1" ht="18">
      <c r="B10" s="40">
        <v>1</v>
      </c>
      <c r="C10" s="41"/>
      <c r="D10" s="41"/>
      <c r="E10" s="42" t="str">
        <f>CONCATENATE(C10," ",D10)</f>
        <v> </v>
      </c>
    </row>
    <row r="11" spans="2:5" s="39" customFormat="1" ht="18">
      <c r="B11" s="40">
        <v>2</v>
      </c>
      <c r="C11" s="41"/>
      <c r="D11" s="41"/>
      <c r="E11" s="42" t="str">
        <f aca="true" t="shared" si="0" ref="E11:E48">CONCATENATE(C11," ",D11)</f>
        <v> </v>
      </c>
    </row>
    <row r="12" spans="2:5" s="39" customFormat="1" ht="18">
      <c r="B12" s="40">
        <v>3</v>
      </c>
      <c r="C12" s="41"/>
      <c r="D12" s="41"/>
      <c r="E12" s="42" t="str">
        <f t="shared" si="0"/>
        <v> </v>
      </c>
    </row>
    <row r="13" spans="2:5" s="39" customFormat="1" ht="18">
      <c r="B13" s="40">
        <v>4</v>
      </c>
      <c r="C13" s="41"/>
      <c r="D13" s="41"/>
      <c r="E13" s="42" t="str">
        <f t="shared" si="0"/>
        <v> </v>
      </c>
    </row>
    <row r="14" spans="2:5" s="39" customFormat="1" ht="18">
      <c r="B14" s="40">
        <v>5</v>
      </c>
      <c r="C14" s="41"/>
      <c r="D14" s="41"/>
      <c r="E14" s="42" t="str">
        <f t="shared" si="0"/>
        <v> </v>
      </c>
    </row>
    <row r="15" spans="2:5" s="39" customFormat="1" ht="18">
      <c r="B15" s="40">
        <v>6</v>
      </c>
      <c r="C15" s="41"/>
      <c r="D15" s="41"/>
      <c r="E15" s="42" t="str">
        <f t="shared" si="0"/>
        <v> </v>
      </c>
    </row>
    <row r="16" spans="2:5" s="39" customFormat="1" ht="18">
      <c r="B16" s="40">
        <v>7</v>
      </c>
      <c r="C16" s="41"/>
      <c r="D16" s="41"/>
      <c r="E16" s="42" t="str">
        <f t="shared" si="0"/>
        <v> </v>
      </c>
    </row>
    <row r="17" spans="2:5" s="39" customFormat="1" ht="18">
      <c r="B17" s="40">
        <v>8</v>
      </c>
      <c r="C17" s="41"/>
      <c r="D17" s="41"/>
      <c r="E17" s="42" t="str">
        <f t="shared" si="0"/>
        <v> </v>
      </c>
    </row>
    <row r="18" spans="2:5" s="39" customFormat="1" ht="18">
      <c r="B18" s="40">
        <v>9</v>
      </c>
      <c r="C18" s="41"/>
      <c r="D18" s="41"/>
      <c r="E18" s="42" t="str">
        <f t="shared" si="0"/>
        <v> </v>
      </c>
    </row>
    <row r="19" spans="2:5" s="39" customFormat="1" ht="18">
      <c r="B19" s="40">
        <v>10</v>
      </c>
      <c r="C19" s="41"/>
      <c r="D19" s="41"/>
      <c r="E19" s="42" t="str">
        <f t="shared" si="0"/>
        <v> </v>
      </c>
    </row>
    <row r="20" spans="2:5" s="39" customFormat="1" ht="18">
      <c r="B20" s="40">
        <v>11</v>
      </c>
      <c r="C20" s="41"/>
      <c r="D20" s="41"/>
      <c r="E20" s="42" t="str">
        <f t="shared" si="0"/>
        <v> </v>
      </c>
    </row>
    <row r="21" spans="2:5" s="39" customFormat="1" ht="18">
      <c r="B21" s="40">
        <v>12</v>
      </c>
      <c r="C21" s="41"/>
      <c r="D21" s="41"/>
      <c r="E21" s="42" t="str">
        <f t="shared" si="0"/>
        <v> </v>
      </c>
    </row>
    <row r="22" spans="2:5" s="39" customFormat="1" ht="18">
      <c r="B22" s="40">
        <v>13</v>
      </c>
      <c r="C22" s="41"/>
      <c r="D22" s="41"/>
      <c r="E22" s="42" t="str">
        <f t="shared" si="0"/>
        <v> </v>
      </c>
    </row>
    <row r="23" spans="2:5" s="39" customFormat="1" ht="18">
      <c r="B23" s="40">
        <v>14</v>
      </c>
      <c r="C23" s="41"/>
      <c r="D23" s="41"/>
      <c r="E23" s="42" t="str">
        <f t="shared" si="0"/>
        <v> </v>
      </c>
    </row>
    <row r="24" spans="2:5" s="39" customFormat="1" ht="18">
      <c r="B24" s="40">
        <v>15</v>
      </c>
      <c r="C24" s="41"/>
      <c r="D24" s="41"/>
      <c r="E24" s="42" t="str">
        <f t="shared" si="0"/>
        <v> </v>
      </c>
    </row>
    <row r="25" spans="2:5" s="39" customFormat="1" ht="18">
      <c r="B25" s="40">
        <v>16</v>
      </c>
      <c r="C25" s="41"/>
      <c r="D25" s="41"/>
      <c r="E25" s="42" t="str">
        <f t="shared" si="0"/>
        <v> </v>
      </c>
    </row>
    <row r="26" spans="2:5" s="39" customFormat="1" ht="18">
      <c r="B26" s="40">
        <v>17</v>
      </c>
      <c r="C26" s="41"/>
      <c r="D26" s="41"/>
      <c r="E26" s="42" t="str">
        <f t="shared" si="0"/>
        <v> </v>
      </c>
    </row>
    <row r="27" spans="2:5" s="39" customFormat="1" ht="18">
      <c r="B27" s="40">
        <v>18</v>
      </c>
      <c r="C27" s="41"/>
      <c r="D27" s="41"/>
      <c r="E27" s="42" t="str">
        <f t="shared" si="0"/>
        <v> </v>
      </c>
    </row>
    <row r="28" spans="2:5" s="39" customFormat="1" ht="18">
      <c r="B28" s="40">
        <v>19</v>
      </c>
      <c r="C28" s="41"/>
      <c r="D28" s="41"/>
      <c r="E28" s="42" t="str">
        <f t="shared" si="0"/>
        <v> </v>
      </c>
    </row>
    <row r="29" spans="2:5" s="39" customFormat="1" ht="18">
      <c r="B29" s="40">
        <v>20</v>
      </c>
      <c r="C29" s="41"/>
      <c r="D29" s="41"/>
      <c r="E29" s="42" t="str">
        <f t="shared" si="0"/>
        <v> </v>
      </c>
    </row>
    <row r="30" spans="2:5" s="39" customFormat="1" ht="18">
      <c r="B30" s="40">
        <v>21</v>
      </c>
      <c r="C30" s="41"/>
      <c r="D30" s="41"/>
      <c r="E30" s="42" t="str">
        <f t="shared" si="0"/>
        <v> </v>
      </c>
    </row>
    <row r="31" spans="2:5" s="39" customFormat="1" ht="18">
      <c r="B31" s="40">
        <v>22</v>
      </c>
      <c r="C31" s="41"/>
      <c r="D31" s="41"/>
      <c r="E31" s="42" t="str">
        <f t="shared" si="0"/>
        <v> </v>
      </c>
    </row>
    <row r="32" spans="2:5" s="39" customFormat="1" ht="18">
      <c r="B32" s="40">
        <v>23</v>
      </c>
      <c r="C32" s="41"/>
      <c r="D32" s="41"/>
      <c r="E32" s="42" t="str">
        <f t="shared" si="0"/>
        <v> </v>
      </c>
    </row>
    <row r="33" spans="2:5" s="39" customFormat="1" ht="18">
      <c r="B33" s="40">
        <v>24</v>
      </c>
      <c r="C33" s="41"/>
      <c r="D33" s="41"/>
      <c r="E33" s="42" t="str">
        <f t="shared" si="0"/>
        <v> </v>
      </c>
    </row>
    <row r="34" spans="2:5" s="39" customFormat="1" ht="18">
      <c r="B34" s="40">
        <v>25</v>
      </c>
      <c r="C34" s="41"/>
      <c r="D34" s="41"/>
      <c r="E34" s="42" t="str">
        <f t="shared" si="0"/>
        <v> </v>
      </c>
    </row>
    <row r="35" spans="2:5" s="39" customFormat="1" ht="18">
      <c r="B35" s="40">
        <v>26</v>
      </c>
      <c r="C35" s="41"/>
      <c r="D35" s="41"/>
      <c r="E35" s="42" t="str">
        <f t="shared" si="0"/>
        <v> </v>
      </c>
    </row>
    <row r="36" spans="2:5" s="39" customFormat="1" ht="18">
      <c r="B36" s="40">
        <v>27</v>
      </c>
      <c r="C36" s="41"/>
      <c r="D36" s="41"/>
      <c r="E36" s="42" t="str">
        <f t="shared" si="0"/>
        <v> </v>
      </c>
    </row>
    <row r="37" spans="2:5" s="39" customFormat="1" ht="18">
      <c r="B37" s="40">
        <v>28</v>
      </c>
      <c r="C37" s="41"/>
      <c r="D37" s="41"/>
      <c r="E37" s="42" t="str">
        <f t="shared" si="0"/>
        <v> </v>
      </c>
    </row>
    <row r="38" spans="2:5" s="39" customFormat="1" ht="18">
      <c r="B38" s="40">
        <v>29</v>
      </c>
      <c r="C38" s="41"/>
      <c r="D38" s="41"/>
      <c r="E38" s="42" t="str">
        <f t="shared" si="0"/>
        <v> </v>
      </c>
    </row>
    <row r="39" spans="2:5" s="39" customFormat="1" ht="18">
      <c r="B39" s="40">
        <v>30</v>
      </c>
      <c r="C39" s="41"/>
      <c r="D39" s="41"/>
      <c r="E39" s="42" t="str">
        <f t="shared" si="0"/>
        <v> </v>
      </c>
    </row>
    <row r="40" spans="2:5" s="39" customFormat="1" ht="18">
      <c r="B40" s="40">
        <v>31</v>
      </c>
      <c r="C40" s="41"/>
      <c r="D40" s="41"/>
      <c r="E40" s="42" t="str">
        <f t="shared" si="0"/>
        <v> </v>
      </c>
    </row>
    <row r="41" spans="2:5" s="39" customFormat="1" ht="18">
      <c r="B41" s="40">
        <v>32</v>
      </c>
      <c r="C41" s="41"/>
      <c r="D41" s="41"/>
      <c r="E41" s="42" t="str">
        <f t="shared" si="0"/>
        <v> </v>
      </c>
    </row>
    <row r="42" spans="2:5" s="39" customFormat="1" ht="18">
      <c r="B42" s="40">
        <v>33</v>
      </c>
      <c r="C42" s="41"/>
      <c r="D42" s="41"/>
      <c r="E42" s="42" t="str">
        <f t="shared" si="0"/>
        <v> </v>
      </c>
    </row>
    <row r="43" spans="2:5" s="39" customFormat="1" ht="18">
      <c r="B43" s="40">
        <v>34</v>
      </c>
      <c r="C43" s="41"/>
      <c r="D43" s="41"/>
      <c r="E43" s="42" t="str">
        <f t="shared" si="0"/>
        <v> </v>
      </c>
    </row>
    <row r="44" spans="2:5" s="39" customFormat="1" ht="18">
      <c r="B44" s="40">
        <v>35</v>
      </c>
      <c r="C44" s="41"/>
      <c r="D44" s="41"/>
      <c r="E44" s="42" t="str">
        <f t="shared" si="0"/>
        <v> </v>
      </c>
    </row>
    <row r="45" spans="2:5" s="39" customFormat="1" ht="18">
      <c r="B45" s="40">
        <v>36</v>
      </c>
      <c r="C45" s="41"/>
      <c r="D45" s="41"/>
      <c r="E45" s="42" t="str">
        <f t="shared" si="0"/>
        <v> </v>
      </c>
    </row>
    <row r="46" spans="2:5" s="39" customFormat="1" ht="18">
      <c r="B46" s="40">
        <v>37</v>
      </c>
      <c r="C46" s="41"/>
      <c r="D46" s="41"/>
      <c r="E46" s="42" t="str">
        <f t="shared" si="0"/>
        <v> </v>
      </c>
    </row>
    <row r="47" spans="2:5" s="39" customFormat="1" ht="18">
      <c r="B47" s="40">
        <v>38</v>
      </c>
      <c r="C47" s="41"/>
      <c r="D47" s="41"/>
      <c r="E47" s="42" t="str">
        <f t="shared" si="0"/>
        <v> </v>
      </c>
    </row>
    <row r="48" spans="2:5" s="39" customFormat="1" ht="18">
      <c r="B48" s="40">
        <v>39</v>
      </c>
      <c r="C48" s="41"/>
      <c r="D48" s="41"/>
      <c r="E48" s="42" t="str">
        <f t="shared" si="0"/>
        <v> </v>
      </c>
    </row>
    <row r="49" spans="3:5" ht="20.25">
      <c r="C49" s="181" t="s">
        <v>33</v>
      </c>
      <c r="D49" s="182"/>
      <c r="E49" s="11">
        <f>COUNTA(C10:C48)</f>
        <v>0</v>
      </c>
    </row>
    <row r="50" s="91" customFormat="1" ht="15"/>
    <row r="51" s="92" customFormat="1" ht="15"/>
    <row r="52" s="92" customFormat="1" ht="15"/>
    <row r="53" s="92" customFormat="1" ht="15"/>
    <row r="54" s="92" customFormat="1" ht="15"/>
    <row r="55" s="92" customFormat="1" ht="15"/>
    <row r="56" s="92" customFormat="1" ht="15"/>
    <row r="57" s="92" customFormat="1" ht="15"/>
    <row r="58" s="92" customFormat="1" ht="15"/>
  </sheetData>
  <sheetProtection sheet="1" objects="1" scenarios="1" selectLockedCells="1"/>
  <mergeCells count="6">
    <mergeCell ref="C49:D49"/>
    <mergeCell ref="D2:E2"/>
    <mergeCell ref="D3:E3"/>
    <mergeCell ref="D4:E4"/>
    <mergeCell ref="D5:E5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4"/>
  <sheetViews>
    <sheetView zoomScalePageLayoutView="0" workbookViewId="0" topLeftCell="A95">
      <selection activeCell="G123" sqref="G123"/>
    </sheetView>
  </sheetViews>
  <sheetFormatPr defaultColWidth="11.421875" defaultRowHeight="12.75"/>
  <cols>
    <col min="1" max="1" width="23.28125" style="93" customWidth="1"/>
    <col min="2" max="2" width="8.8515625" style="134" customWidth="1"/>
    <col min="3" max="3" width="10.8515625" style="93" customWidth="1"/>
    <col min="4" max="19" width="6.140625" style="93" bestFit="1" customWidth="1"/>
    <col min="20" max="29" width="8.28125" style="93" bestFit="1" customWidth="1"/>
    <col min="30" max="30" width="6.28125" style="93" bestFit="1" customWidth="1"/>
    <col min="31" max="37" width="7.28125" style="93" bestFit="1" customWidth="1"/>
    <col min="38" max="42" width="6.28125" style="93" bestFit="1" customWidth="1"/>
    <col min="43" max="43" width="3.00390625" style="93" bestFit="1" customWidth="1"/>
    <col min="44" max="45" width="2.00390625" style="93" bestFit="1" customWidth="1"/>
    <col min="46" max="46" width="4.28125" style="93" bestFit="1" customWidth="1"/>
    <col min="47" max="47" width="8.8515625" style="93" bestFit="1" customWidth="1"/>
    <col min="48" max="16384" width="11.421875" style="93" customWidth="1"/>
  </cols>
  <sheetData>
    <row r="1" spans="1:8" ht="29.25">
      <c r="A1" s="48" t="s">
        <v>26</v>
      </c>
      <c r="B1" s="196">
        <f>Classe!D2</f>
        <v>0</v>
      </c>
      <c r="C1" s="196"/>
      <c r="D1" s="196"/>
      <c r="E1" s="196"/>
      <c r="F1" s="196"/>
      <c r="G1" s="165"/>
      <c r="H1" s="165"/>
    </row>
    <row r="2" spans="1:8" ht="29.25">
      <c r="A2" s="49" t="s">
        <v>27</v>
      </c>
      <c r="B2" s="196">
        <f>Classe!D3</f>
        <v>0</v>
      </c>
      <c r="C2" s="196"/>
      <c r="D2" s="196"/>
      <c r="E2" s="196"/>
      <c r="F2" s="197"/>
      <c r="G2" s="165"/>
      <c r="H2" s="165"/>
    </row>
    <row r="3" spans="1:8" ht="29.25">
      <c r="A3" s="49" t="s">
        <v>28</v>
      </c>
      <c r="B3" s="196">
        <f>Classe!D4</f>
        <v>0</v>
      </c>
      <c r="C3" s="165"/>
      <c r="D3" s="165"/>
      <c r="E3" s="165"/>
      <c r="F3" s="165"/>
      <c r="G3" s="165"/>
      <c r="H3" s="165"/>
    </row>
    <row r="4" spans="1:8" ht="30" thickBot="1">
      <c r="A4" s="50" t="s">
        <v>52</v>
      </c>
      <c r="B4" s="196">
        <f>Classe!D6</f>
        <v>0</v>
      </c>
      <c r="C4" s="196"/>
      <c r="D4" s="196"/>
      <c r="E4" s="196"/>
      <c r="F4" s="196"/>
      <c r="G4" s="165"/>
      <c r="H4" s="165"/>
    </row>
    <row r="8" spans="1:47" ht="131.25" customHeight="1">
      <c r="A8" s="206" t="s">
        <v>162</v>
      </c>
      <c r="B8" s="207"/>
      <c r="C8" s="208"/>
      <c r="D8" s="7">
        <f>Classe!$B10</f>
        <v>1</v>
      </c>
      <c r="E8" s="7">
        <f>Classe!$B11</f>
        <v>2</v>
      </c>
      <c r="F8" s="7">
        <f>Classe!$B12</f>
        <v>3</v>
      </c>
      <c r="G8" s="7">
        <f>Classe!$B13</f>
        <v>4</v>
      </c>
      <c r="H8" s="7">
        <f>Classe!$B14</f>
        <v>5</v>
      </c>
      <c r="I8" s="7">
        <f>Classe!$B15</f>
        <v>6</v>
      </c>
      <c r="J8" s="7">
        <f>Classe!$B16</f>
        <v>7</v>
      </c>
      <c r="K8" s="7">
        <f>Classe!$B17</f>
        <v>8</v>
      </c>
      <c r="L8" s="7">
        <f>Classe!$B18</f>
        <v>9</v>
      </c>
      <c r="M8" s="7">
        <f>Classe!$B19</f>
        <v>10</v>
      </c>
      <c r="N8" s="7">
        <f>Classe!$B20</f>
        <v>11</v>
      </c>
      <c r="O8" s="7">
        <f>Classe!$B21</f>
        <v>12</v>
      </c>
      <c r="P8" s="7">
        <f>Classe!$B22</f>
        <v>13</v>
      </c>
      <c r="Q8" s="7">
        <f>Classe!$B23</f>
        <v>14</v>
      </c>
      <c r="R8" s="7">
        <f>Classe!$B24</f>
        <v>15</v>
      </c>
      <c r="S8" s="7">
        <f>Classe!$B25</f>
        <v>16</v>
      </c>
      <c r="T8" s="7">
        <f>Classe!$B26</f>
        <v>17</v>
      </c>
      <c r="U8" s="7">
        <f>Classe!$B27</f>
        <v>18</v>
      </c>
      <c r="V8" s="7">
        <f>Classe!$B28</f>
        <v>19</v>
      </c>
      <c r="W8" s="7">
        <f>Classe!$B29</f>
        <v>20</v>
      </c>
      <c r="X8" s="7">
        <f>Classe!$B30</f>
        <v>21</v>
      </c>
      <c r="Y8" s="7">
        <f>Classe!$B31</f>
        <v>22</v>
      </c>
      <c r="Z8" s="7">
        <f>Classe!$B32</f>
        <v>23</v>
      </c>
      <c r="AA8" s="7">
        <f>Classe!$B33</f>
        <v>24</v>
      </c>
      <c r="AB8" s="7">
        <f>Classe!$B34</f>
        <v>25</v>
      </c>
      <c r="AC8" s="7">
        <f>Classe!$B35</f>
        <v>26</v>
      </c>
      <c r="AD8" s="7">
        <f>Classe!$B36</f>
        <v>27</v>
      </c>
      <c r="AE8" s="7">
        <f>Classe!$B37</f>
        <v>28</v>
      </c>
      <c r="AF8" s="7">
        <f>Classe!$B38</f>
        <v>29</v>
      </c>
      <c r="AG8" s="7">
        <f>Classe!$B39</f>
        <v>30</v>
      </c>
      <c r="AH8" s="7">
        <f>Classe!$B40</f>
        <v>31</v>
      </c>
      <c r="AI8" s="7">
        <f>Classe!$B41</f>
        <v>32</v>
      </c>
      <c r="AJ8" s="7">
        <f>Classe!$B42</f>
        <v>33</v>
      </c>
      <c r="AK8" s="7">
        <f>Classe!$B43</f>
        <v>34</v>
      </c>
      <c r="AL8" s="7">
        <f>Classe!$B44</f>
        <v>35</v>
      </c>
      <c r="AM8" s="7">
        <f>Classe!$B45</f>
        <v>36</v>
      </c>
      <c r="AN8" s="7">
        <f>Classe!$B46</f>
        <v>37</v>
      </c>
      <c r="AO8" s="7">
        <f>Classe!$B47</f>
        <v>38</v>
      </c>
      <c r="AP8" s="7">
        <f>Classe!$B48</f>
        <v>39</v>
      </c>
      <c r="AQ8" s="209" t="s">
        <v>70</v>
      </c>
      <c r="AR8" s="210"/>
      <c r="AS8" s="210"/>
      <c r="AT8" s="210"/>
      <c r="AU8" s="210"/>
    </row>
    <row r="9" spans="1:47" ht="214.5" customHeight="1">
      <c r="A9" s="215" t="s">
        <v>14</v>
      </c>
      <c r="B9" s="216"/>
      <c r="C9" s="217"/>
      <c r="D9" s="101" t="str">
        <f>Classe!$E10</f>
        <v> </v>
      </c>
      <c r="E9" s="101" t="str">
        <f>Classe!$E11</f>
        <v> </v>
      </c>
      <c r="F9" s="101" t="str">
        <f>Classe!$E12</f>
        <v> </v>
      </c>
      <c r="G9" s="101" t="str">
        <f>Classe!$E13</f>
        <v> </v>
      </c>
      <c r="H9" s="101" t="str">
        <f>Classe!$E14</f>
        <v> </v>
      </c>
      <c r="I9" s="101" t="str">
        <f>Classe!$E15</f>
        <v> </v>
      </c>
      <c r="J9" s="101" t="str">
        <f>Classe!$E16</f>
        <v> </v>
      </c>
      <c r="K9" s="101" t="str">
        <f>Classe!$E17</f>
        <v> </v>
      </c>
      <c r="L9" s="101" t="str">
        <f>Classe!$E18</f>
        <v> </v>
      </c>
      <c r="M9" s="101" t="str">
        <f>Classe!$E19</f>
        <v> </v>
      </c>
      <c r="N9" s="101" t="str">
        <f>Classe!$E20</f>
        <v> </v>
      </c>
      <c r="O9" s="101" t="str">
        <f>Classe!$E21</f>
        <v> </v>
      </c>
      <c r="P9" s="101" t="str">
        <f>Classe!$E22</f>
        <v> </v>
      </c>
      <c r="Q9" s="101" t="str">
        <f>Classe!$E23</f>
        <v> </v>
      </c>
      <c r="R9" s="101" t="str">
        <f>Classe!$E24</f>
        <v> </v>
      </c>
      <c r="S9" s="101" t="str">
        <f>Classe!$E25</f>
        <v> </v>
      </c>
      <c r="T9" s="101" t="str">
        <f>Classe!$E26</f>
        <v> </v>
      </c>
      <c r="U9" s="101" t="str">
        <f>Classe!$E27</f>
        <v> </v>
      </c>
      <c r="V9" s="101" t="str">
        <f>Classe!$E28</f>
        <v> </v>
      </c>
      <c r="W9" s="101" t="str">
        <f>Classe!$E29</f>
        <v> </v>
      </c>
      <c r="X9" s="101" t="str">
        <f>Classe!$E30</f>
        <v> </v>
      </c>
      <c r="Y9" s="101" t="str">
        <f>Classe!$E31</f>
        <v> </v>
      </c>
      <c r="Z9" s="101" t="str">
        <f>Classe!$E32</f>
        <v> </v>
      </c>
      <c r="AA9" s="101" t="str">
        <f>Classe!$E33</f>
        <v> </v>
      </c>
      <c r="AB9" s="101" t="str">
        <f>Classe!$E34</f>
        <v> </v>
      </c>
      <c r="AC9" s="101" t="str">
        <f>Classe!$E35</f>
        <v> </v>
      </c>
      <c r="AD9" s="101" t="str">
        <f>Classe!$E36</f>
        <v> </v>
      </c>
      <c r="AE9" s="101" t="str">
        <f>Classe!$E37</f>
        <v> </v>
      </c>
      <c r="AF9" s="101" t="str">
        <f>Classe!$E38</f>
        <v> </v>
      </c>
      <c r="AG9" s="101" t="str">
        <f>Classe!$E39</f>
        <v> </v>
      </c>
      <c r="AH9" s="101" t="str">
        <f>Classe!$E40</f>
        <v> </v>
      </c>
      <c r="AI9" s="101" t="str">
        <f>Classe!$E41</f>
        <v> </v>
      </c>
      <c r="AJ9" s="101" t="str">
        <f>Classe!$E42</f>
        <v> </v>
      </c>
      <c r="AK9" s="101" t="str">
        <f>Classe!$E43</f>
        <v> </v>
      </c>
      <c r="AL9" s="101" t="str">
        <f>Classe!$E44</f>
        <v> </v>
      </c>
      <c r="AM9" s="101" t="str">
        <f>Classe!$E45</f>
        <v> </v>
      </c>
      <c r="AN9" s="101" t="str">
        <f>Classe!$E46</f>
        <v> </v>
      </c>
      <c r="AO9" s="101" t="str">
        <f>Classe!$E47</f>
        <v> </v>
      </c>
      <c r="AP9" s="101" t="str">
        <f>Classe!$E48</f>
        <v> </v>
      </c>
      <c r="AQ9" s="102">
        <v>1</v>
      </c>
      <c r="AR9" s="102">
        <v>9</v>
      </c>
      <c r="AS9" s="102">
        <v>0</v>
      </c>
      <c r="AT9" s="103" t="s">
        <v>2</v>
      </c>
      <c r="AU9" s="103" t="s">
        <v>25</v>
      </c>
    </row>
    <row r="10" spans="1:47" ht="37.5" customHeight="1" thickBot="1">
      <c r="A10" s="150" t="s">
        <v>163</v>
      </c>
      <c r="B10" s="151" t="s">
        <v>166</v>
      </c>
      <c r="C10" s="152" t="s">
        <v>167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47"/>
      <c r="AR10" s="147"/>
      <c r="AS10" s="147"/>
      <c r="AT10" s="148"/>
      <c r="AU10" s="149"/>
    </row>
    <row r="11" spans="1:47" ht="13.5" thickTop="1">
      <c r="A11" s="189" t="s">
        <v>101</v>
      </c>
      <c r="B11" s="132">
        <v>1</v>
      </c>
      <c r="C11" s="124" t="s">
        <v>72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>
        <f>COUNTIF(D11:AP11,1)</f>
        <v>0</v>
      </c>
      <c r="AR11" s="107">
        <f>COUNTIF(D11:AP11,9)</f>
        <v>0</v>
      </c>
      <c r="AS11" s="107">
        <f>COUNTIF(D11:AP11,0)</f>
        <v>0</v>
      </c>
      <c r="AT11" s="107">
        <f>COUNTIF(D11:AP11,"abs")</f>
        <v>0</v>
      </c>
      <c r="AU11" s="108" t="e">
        <f>AQ11/(Feuil1!$AP$3-AT11)</f>
        <v>#DIV/0!</v>
      </c>
    </row>
    <row r="12" spans="1:47" ht="12.75">
      <c r="A12" s="190"/>
      <c r="B12" s="136">
        <v>2</v>
      </c>
      <c r="C12" s="94" t="s">
        <v>96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>COUNTIF(D12:AP12,1)</f>
        <v>0</v>
      </c>
      <c r="AR12" s="8">
        <f aca="true" t="shared" si="0" ref="AR12:AR87">COUNTIF(D12:AP12,9)</f>
        <v>0</v>
      </c>
      <c r="AS12" s="8">
        <f aca="true" t="shared" si="1" ref="AS12:AS87">COUNTIF(D12:AP12,0)</f>
        <v>0</v>
      </c>
      <c r="AT12" s="8">
        <f aca="true" t="shared" si="2" ref="AT12:AT87">COUNTIF(D12:AP12,"abs")</f>
        <v>0</v>
      </c>
      <c r="AU12" s="109" t="e">
        <f>AQ12/(Feuil1!$AP$3-AT12)</f>
        <v>#DIV/0!</v>
      </c>
    </row>
    <row r="13" spans="1:47" ht="12.75">
      <c r="A13" s="190"/>
      <c r="B13" s="133">
        <v>3</v>
      </c>
      <c r="C13" s="96" t="s">
        <v>73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8">
        <f aca="true" t="shared" si="3" ref="AQ13:AQ87">COUNTIF(D13:AP13,1)</f>
        <v>0</v>
      </c>
      <c r="AR13" s="8">
        <f t="shared" si="0"/>
        <v>0</v>
      </c>
      <c r="AS13" s="8">
        <f t="shared" si="1"/>
        <v>0</v>
      </c>
      <c r="AT13" s="8">
        <f t="shared" si="2"/>
        <v>0</v>
      </c>
      <c r="AU13" s="109" t="e">
        <f>AQ13/(Feuil1!$AP$3-AT13)</f>
        <v>#DIV/0!</v>
      </c>
    </row>
    <row r="14" spans="1:47" s="95" customFormat="1" ht="12.75">
      <c r="A14" s="190"/>
      <c r="B14" s="136">
        <v>4</v>
      </c>
      <c r="C14" s="94" t="s">
        <v>97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4">
        <f t="shared" si="3"/>
        <v>0</v>
      </c>
      <c r="AR14" s="94">
        <f t="shared" si="0"/>
        <v>0</v>
      </c>
      <c r="AS14" s="94">
        <f t="shared" si="1"/>
        <v>0</v>
      </c>
      <c r="AT14" s="94">
        <f t="shared" si="2"/>
        <v>0</v>
      </c>
      <c r="AU14" s="109" t="e">
        <f>AQ14/(Feuil1!$AP$3-AT14)</f>
        <v>#DIV/0!</v>
      </c>
    </row>
    <row r="15" spans="1:47" ht="12.75">
      <c r="A15" s="190"/>
      <c r="B15" s="133">
        <v>5</v>
      </c>
      <c r="C15" s="96" t="s">
        <v>98</v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>
        <f t="shared" si="3"/>
        <v>0</v>
      </c>
      <c r="AR15" s="98">
        <f t="shared" si="0"/>
        <v>0</v>
      </c>
      <c r="AS15" s="8">
        <f t="shared" si="1"/>
        <v>0</v>
      </c>
      <c r="AT15" s="8">
        <f t="shared" si="2"/>
        <v>0</v>
      </c>
      <c r="AU15" s="109" t="e">
        <f>AQ15/(Feuil1!$AP$3-AT15)</f>
        <v>#DIV/0!</v>
      </c>
    </row>
    <row r="16" spans="1:47" ht="12.75">
      <c r="A16" s="190"/>
      <c r="B16" s="136">
        <v>6</v>
      </c>
      <c r="C16" s="94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f>COUNTIF(D16:AP16,1)</f>
        <v>0</v>
      </c>
      <c r="AR16" s="6">
        <f>COUNTIF(D16:AP16,9)</f>
        <v>0</v>
      </c>
      <c r="AS16" s="8">
        <f>COUNTIF(D16:AP16,0)</f>
        <v>0</v>
      </c>
      <c r="AT16" s="8">
        <f>COUNTIF(D16:AP16,"abs")</f>
        <v>0</v>
      </c>
      <c r="AU16" s="109" t="e">
        <f>AQ16/(Feuil1!$AP$3-AT16)</f>
        <v>#DIV/0!</v>
      </c>
    </row>
    <row r="17" spans="1:47" ht="12.75">
      <c r="A17" s="190"/>
      <c r="B17" s="133">
        <v>7</v>
      </c>
      <c r="C17" s="96" t="s">
        <v>12</v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8">
        <f>COUNTIF(D17:AP17,1)</f>
        <v>0</v>
      </c>
      <c r="AR17" s="8">
        <f aca="true" t="shared" si="4" ref="AR17:AR25">COUNTIF(D17:AP17,9)</f>
        <v>0</v>
      </c>
      <c r="AS17" s="8">
        <f aca="true" t="shared" si="5" ref="AS17:AS25">COUNTIF(D17:AP17,0)</f>
        <v>0</v>
      </c>
      <c r="AT17" s="8">
        <f aca="true" t="shared" si="6" ref="AT17:AT25">COUNTIF(D17:AP17,"abs")</f>
        <v>0</v>
      </c>
      <c r="AU17" s="109" t="e">
        <f>AQ17/(Feuil1!$AP$3-AT17)</f>
        <v>#DIV/0!</v>
      </c>
    </row>
    <row r="18" spans="1:47" ht="12.75">
      <c r="A18" s="190"/>
      <c r="B18" s="136">
        <v>8</v>
      </c>
      <c r="C18" s="94" t="s">
        <v>13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8">
        <f>COUNTIF(D18:AP18,1)</f>
        <v>0</v>
      </c>
      <c r="AR18" s="8">
        <f t="shared" si="4"/>
        <v>0</v>
      </c>
      <c r="AS18" s="8">
        <f t="shared" si="5"/>
        <v>0</v>
      </c>
      <c r="AT18" s="8">
        <f t="shared" si="6"/>
        <v>0</v>
      </c>
      <c r="AU18" s="109" t="e">
        <f>AQ18/(Feuil1!$AP$3-AT18)</f>
        <v>#DIV/0!</v>
      </c>
    </row>
    <row r="19" spans="1:47" ht="12.75">
      <c r="A19" s="190"/>
      <c r="B19" s="133">
        <v>9</v>
      </c>
      <c r="C19" s="96" t="s">
        <v>71</v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8">
        <f>COUNTIF(D19:AP19,1)</f>
        <v>0</v>
      </c>
      <c r="AR19" s="8">
        <f>COUNTIF(D19:AP19,9)</f>
        <v>0</v>
      </c>
      <c r="AS19" s="8">
        <f>COUNTIF(D19:AP19,0)</f>
        <v>0</v>
      </c>
      <c r="AT19" s="8">
        <f>COUNTIF(D19:AP19,"abs")</f>
        <v>0</v>
      </c>
      <c r="AU19" s="109" t="e">
        <f>AQ19/(Feuil1!$AP$3-AT19)</f>
        <v>#DIV/0!</v>
      </c>
    </row>
    <row r="20" spans="1:47" ht="12.75">
      <c r="A20" s="190"/>
      <c r="B20" s="136">
        <v>10</v>
      </c>
      <c r="C20" s="94" t="s">
        <v>74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>
        <f>COUNTIF(D20:AP20,1)</f>
        <v>0</v>
      </c>
      <c r="AR20" s="8">
        <f>COUNTIF(D20:AP20,9)</f>
        <v>0</v>
      </c>
      <c r="AS20" s="8">
        <f>COUNTIF(D20:AP20,0)</f>
        <v>0</v>
      </c>
      <c r="AT20" s="8">
        <f>COUNTIF(D20:AP20,"abs")</f>
        <v>0</v>
      </c>
      <c r="AU20" s="109" t="e">
        <f>AQ20/(Feuil1!$AP$3-AT20)</f>
        <v>#DIV/0!</v>
      </c>
    </row>
    <row r="21" spans="1:47" ht="12.75">
      <c r="A21" s="190"/>
      <c r="B21" s="133">
        <v>11</v>
      </c>
      <c r="C21" s="96" t="s">
        <v>16</v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8">
        <f>COUNTIF(D21:AP21,1)</f>
        <v>0</v>
      </c>
      <c r="AR21" s="8">
        <f>COUNTIF(D21:AP21,9)</f>
        <v>0</v>
      </c>
      <c r="AS21" s="8">
        <f>COUNTIF(D21:AP21,0)</f>
        <v>0</v>
      </c>
      <c r="AT21" s="8">
        <f>COUNTIF(D21:AP21,"abs")</f>
        <v>0</v>
      </c>
      <c r="AU21" s="109" t="e">
        <f>AQ21/(Feuil1!$AP$3-AT21)</f>
        <v>#DIV/0!</v>
      </c>
    </row>
    <row r="22" spans="1:47" s="95" customFormat="1" ht="12.75">
      <c r="A22" s="190"/>
      <c r="B22" s="136">
        <v>12</v>
      </c>
      <c r="C22" s="94" t="s">
        <v>75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4">
        <f>COUNTIF(D22:AP22,1)</f>
        <v>0</v>
      </c>
      <c r="AR22" s="94">
        <f>COUNTIF(D22:AP22,9)</f>
        <v>0</v>
      </c>
      <c r="AS22" s="94">
        <f>COUNTIF(D22:AP22,0)</f>
        <v>0</v>
      </c>
      <c r="AT22" s="94">
        <f>COUNTIF(D22:AP22,"abs")</f>
        <v>0</v>
      </c>
      <c r="AU22" s="109" t="e">
        <f>AQ22/(Feuil1!$AP$3-AT22)</f>
        <v>#DIV/0!</v>
      </c>
    </row>
    <row r="23" spans="1:47" ht="12.75">
      <c r="A23" s="190"/>
      <c r="B23" s="133">
        <v>13</v>
      </c>
      <c r="C23" s="96" t="s">
        <v>99</v>
      </c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8">
        <f>COUNTIF(D23:AP23,1)</f>
        <v>0</v>
      </c>
      <c r="AR23" s="8">
        <f>COUNTIF(D23:AP23,9)</f>
        <v>0</v>
      </c>
      <c r="AS23" s="8">
        <f>COUNTIF(D23:AP23,0)</f>
        <v>0</v>
      </c>
      <c r="AT23" s="8">
        <f>COUNTIF(D23:AP23,"abs")</f>
        <v>0</v>
      </c>
      <c r="AU23" s="109" t="e">
        <f>AQ23/(Feuil1!$AP$3-AT23)</f>
        <v>#DIV/0!</v>
      </c>
    </row>
    <row r="24" spans="1:47" s="95" customFormat="1" ht="12.75">
      <c r="A24" s="190"/>
      <c r="B24" s="136">
        <v>14</v>
      </c>
      <c r="C24" s="94" t="s">
        <v>100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4">
        <f>COUNTIF(D24:AP24,1)</f>
        <v>0</v>
      </c>
      <c r="AR24" s="94">
        <f t="shared" si="4"/>
        <v>0</v>
      </c>
      <c r="AS24" s="94">
        <f t="shared" si="5"/>
        <v>0</v>
      </c>
      <c r="AT24" s="94">
        <f t="shared" si="6"/>
        <v>0</v>
      </c>
      <c r="AU24" s="109" t="e">
        <f>AQ24/(Feuil1!$AP$3-AT24)</f>
        <v>#DIV/0!</v>
      </c>
    </row>
    <row r="25" spans="1:47" ht="13.5" thickBot="1">
      <c r="A25" s="191"/>
      <c r="B25" s="137">
        <v>15</v>
      </c>
      <c r="C25" s="110" t="s">
        <v>18</v>
      </c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3">
        <f>COUNTIF(D25:AP25,1)</f>
        <v>0</v>
      </c>
      <c r="AR25" s="113">
        <f t="shared" si="4"/>
        <v>0</v>
      </c>
      <c r="AS25" s="113">
        <f t="shared" si="5"/>
        <v>0</v>
      </c>
      <c r="AT25" s="113">
        <f t="shared" si="6"/>
        <v>0</v>
      </c>
      <c r="AU25" s="114" t="e">
        <f>AQ25/(Feuil1!$AP$3-AT25)</f>
        <v>#DIV/0!</v>
      </c>
    </row>
    <row r="26" spans="1:47" s="95" customFormat="1" ht="13.5" thickTop="1">
      <c r="A26" s="189" t="s">
        <v>118</v>
      </c>
      <c r="B26" s="138">
        <v>16</v>
      </c>
      <c r="C26" s="115" t="s">
        <v>102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5">
        <f t="shared" si="3"/>
        <v>0</v>
      </c>
      <c r="AR26" s="115">
        <f t="shared" si="0"/>
        <v>0</v>
      </c>
      <c r="AS26" s="115">
        <f t="shared" si="1"/>
        <v>0</v>
      </c>
      <c r="AT26" s="115">
        <f t="shared" si="2"/>
        <v>0</v>
      </c>
      <c r="AU26" s="108" t="e">
        <f>AQ26/(Feuil1!$AP$3-AT26)</f>
        <v>#DIV/0!</v>
      </c>
    </row>
    <row r="27" spans="1:47" ht="12.75">
      <c r="A27" s="190"/>
      <c r="B27" s="133">
        <v>17</v>
      </c>
      <c r="C27" s="96" t="s">
        <v>103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8">
        <f t="shared" si="3"/>
        <v>0</v>
      </c>
      <c r="AR27" s="8">
        <f t="shared" si="0"/>
        <v>0</v>
      </c>
      <c r="AS27" s="8">
        <f t="shared" si="1"/>
        <v>0</v>
      </c>
      <c r="AT27" s="8">
        <f t="shared" si="2"/>
        <v>0</v>
      </c>
      <c r="AU27" s="109" t="e">
        <f>AQ27/(Feuil1!$AP$3-AT27)</f>
        <v>#DIV/0!</v>
      </c>
    </row>
    <row r="28" spans="1:47" s="95" customFormat="1" ht="12.75">
      <c r="A28" s="190"/>
      <c r="B28" s="136">
        <v>18</v>
      </c>
      <c r="C28" s="94" t="s">
        <v>104</v>
      </c>
      <c r="D28" s="14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94">
        <f t="shared" si="3"/>
        <v>0</v>
      </c>
      <c r="AR28" s="94">
        <f t="shared" si="0"/>
        <v>0</v>
      </c>
      <c r="AS28" s="94">
        <f t="shared" si="1"/>
        <v>0</v>
      </c>
      <c r="AT28" s="94">
        <f t="shared" si="2"/>
        <v>0</v>
      </c>
      <c r="AU28" s="109" t="e">
        <f>AQ28/(Feuil1!$AP$3-AT28)</f>
        <v>#DIV/0!</v>
      </c>
    </row>
    <row r="29" spans="1:47" ht="12.75">
      <c r="A29" s="190"/>
      <c r="B29" s="133">
        <v>19</v>
      </c>
      <c r="C29" s="96" t="s">
        <v>105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8">
        <f t="shared" si="3"/>
        <v>0</v>
      </c>
      <c r="AR29" s="8">
        <f t="shared" si="0"/>
        <v>0</v>
      </c>
      <c r="AS29" s="8">
        <f t="shared" si="1"/>
        <v>0</v>
      </c>
      <c r="AT29" s="8">
        <f t="shared" si="2"/>
        <v>0</v>
      </c>
      <c r="AU29" s="109" t="e">
        <f>AQ29/(Feuil1!$AP$3-AT29)</f>
        <v>#DIV/0!</v>
      </c>
    </row>
    <row r="30" spans="1:47" s="95" customFormat="1" ht="12.75">
      <c r="A30" s="190"/>
      <c r="B30" s="136">
        <v>20</v>
      </c>
      <c r="C30" s="94" t="s">
        <v>106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94">
        <f t="shared" si="3"/>
        <v>0</v>
      </c>
      <c r="AR30" s="94">
        <f t="shared" si="0"/>
        <v>0</v>
      </c>
      <c r="AS30" s="94">
        <f t="shared" si="1"/>
        <v>0</v>
      </c>
      <c r="AT30" s="94">
        <f t="shared" si="2"/>
        <v>0</v>
      </c>
      <c r="AU30" s="109" t="e">
        <f>AQ30/(Feuil1!$AP$3-AT30)</f>
        <v>#DIV/0!</v>
      </c>
    </row>
    <row r="31" spans="1:47" s="95" customFormat="1" ht="12.75">
      <c r="A31" s="190"/>
      <c r="B31" s="133">
        <v>21</v>
      </c>
      <c r="C31" s="96" t="s">
        <v>107</v>
      </c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4">
        <f t="shared" si="3"/>
        <v>0</v>
      </c>
      <c r="AR31" s="94">
        <f t="shared" si="0"/>
        <v>0</v>
      </c>
      <c r="AS31" s="94">
        <f t="shared" si="1"/>
        <v>0</v>
      </c>
      <c r="AT31" s="94">
        <f t="shared" si="2"/>
        <v>0</v>
      </c>
      <c r="AU31" s="109" t="e">
        <f>AQ31/(Feuil1!$AP$3-AT31)</f>
        <v>#DIV/0!</v>
      </c>
    </row>
    <row r="32" spans="1:47" ht="12.75">
      <c r="A32" s="190"/>
      <c r="B32" s="136">
        <v>22</v>
      </c>
      <c r="C32" s="94" t="s">
        <v>108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8">
        <f t="shared" si="3"/>
        <v>0</v>
      </c>
      <c r="AR32" s="8">
        <f t="shared" si="0"/>
        <v>0</v>
      </c>
      <c r="AS32" s="8">
        <f t="shared" si="1"/>
        <v>0</v>
      </c>
      <c r="AT32" s="8">
        <f t="shared" si="2"/>
        <v>0</v>
      </c>
      <c r="AU32" s="109" t="e">
        <f>AQ32/(Feuil1!$AP$3-AT32)</f>
        <v>#DIV/0!</v>
      </c>
    </row>
    <row r="33" spans="1:47" s="95" customFormat="1" ht="12.75">
      <c r="A33" s="190"/>
      <c r="B33" s="133">
        <v>23</v>
      </c>
      <c r="C33" s="96" t="s">
        <v>109</v>
      </c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4">
        <f t="shared" si="3"/>
        <v>0</v>
      </c>
      <c r="AR33" s="94">
        <f t="shared" si="0"/>
        <v>0</v>
      </c>
      <c r="AS33" s="94">
        <f t="shared" si="1"/>
        <v>0</v>
      </c>
      <c r="AT33" s="94">
        <f t="shared" si="2"/>
        <v>0</v>
      </c>
      <c r="AU33" s="109" t="e">
        <f>AQ33/(Feuil1!$AP$3-AT33)</f>
        <v>#DIV/0!</v>
      </c>
    </row>
    <row r="34" spans="1:47" ht="12.75">
      <c r="A34" s="190"/>
      <c r="B34" s="136">
        <v>24</v>
      </c>
      <c r="C34" s="94" t="s">
        <v>36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8">
        <f t="shared" si="3"/>
        <v>0</v>
      </c>
      <c r="AR34" s="8">
        <f t="shared" si="0"/>
        <v>0</v>
      </c>
      <c r="AS34" s="8">
        <f t="shared" si="1"/>
        <v>0</v>
      </c>
      <c r="AT34" s="8">
        <f t="shared" si="2"/>
        <v>0</v>
      </c>
      <c r="AU34" s="109" t="e">
        <f>AQ34/(Feuil1!$AP$3-AT34)</f>
        <v>#DIV/0!</v>
      </c>
    </row>
    <row r="35" spans="1:47" s="95" customFormat="1" ht="12.75">
      <c r="A35" s="190"/>
      <c r="B35" s="133">
        <v>25</v>
      </c>
      <c r="C35" s="96" t="s">
        <v>110</v>
      </c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4">
        <f t="shared" si="3"/>
        <v>0</v>
      </c>
      <c r="AR35" s="94">
        <f t="shared" si="0"/>
        <v>0</v>
      </c>
      <c r="AS35" s="94">
        <f t="shared" si="1"/>
        <v>0</v>
      </c>
      <c r="AT35" s="94">
        <f t="shared" si="2"/>
        <v>0</v>
      </c>
      <c r="AU35" s="109" t="e">
        <f>AQ35/(Feuil1!$AP$3-AT35)</f>
        <v>#DIV/0!</v>
      </c>
    </row>
    <row r="36" spans="1:47" ht="12.75">
      <c r="A36" s="190"/>
      <c r="B36" s="136">
        <v>26</v>
      </c>
      <c r="C36" s="94" t="s">
        <v>76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8">
        <f t="shared" si="3"/>
        <v>0</v>
      </c>
      <c r="AR36" s="8">
        <f t="shared" si="0"/>
        <v>0</v>
      </c>
      <c r="AS36" s="8">
        <f t="shared" si="1"/>
        <v>0</v>
      </c>
      <c r="AT36" s="8">
        <f t="shared" si="2"/>
        <v>0</v>
      </c>
      <c r="AU36" s="109" t="e">
        <f>AQ36/(Feuil1!$AP$3-AT36)</f>
        <v>#DIV/0!</v>
      </c>
    </row>
    <row r="37" spans="1:47" s="95" customFormat="1" ht="12.75">
      <c r="A37" s="190"/>
      <c r="B37" s="133">
        <v>27</v>
      </c>
      <c r="C37" s="96" t="s">
        <v>111</v>
      </c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4">
        <f t="shared" si="3"/>
        <v>0</v>
      </c>
      <c r="AR37" s="94">
        <f t="shared" si="0"/>
        <v>0</v>
      </c>
      <c r="AS37" s="94">
        <f t="shared" si="1"/>
        <v>0</v>
      </c>
      <c r="AT37" s="94">
        <f t="shared" si="2"/>
        <v>0</v>
      </c>
      <c r="AU37" s="109" t="e">
        <f>AQ37/(Feuil1!$AP$3-AT37)</f>
        <v>#DIV/0!</v>
      </c>
    </row>
    <row r="38" spans="1:47" ht="12.75">
      <c r="A38" s="190"/>
      <c r="B38" s="136">
        <v>28</v>
      </c>
      <c r="C38" s="94" t="s">
        <v>112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>
        <f t="shared" si="3"/>
        <v>0</v>
      </c>
      <c r="AR38" s="8">
        <f t="shared" si="0"/>
        <v>0</v>
      </c>
      <c r="AS38" s="8">
        <f t="shared" si="1"/>
        <v>0</v>
      </c>
      <c r="AT38" s="8">
        <f t="shared" si="2"/>
        <v>0</v>
      </c>
      <c r="AU38" s="109" t="e">
        <f>AQ38/(Feuil1!$AP$3-AT38)</f>
        <v>#DIV/0!</v>
      </c>
    </row>
    <row r="39" spans="1:47" s="95" customFormat="1" ht="12.75">
      <c r="A39" s="190"/>
      <c r="B39" s="133">
        <v>29</v>
      </c>
      <c r="C39" s="96" t="s">
        <v>113</v>
      </c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4">
        <f t="shared" si="3"/>
        <v>0</v>
      </c>
      <c r="AR39" s="94">
        <f t="shared" si="0"/>
        <v>0</v>
      </c>
      <c r="AS39" s="94">
        <f t="shared" si="1"/>
        <v>0</v>
      </c>
      <c r="AT39" s="94">
        <f t="shared" si="2"/>
        <v>0</v>
      </c>
      <c r="AU39" s="109" t="e">
        <f>AQ39/(Feuil1!$AP$3-AT39)</f>
        <v>#DIV/0!</v>
      </c>
    </row>
    <row r="40" spans="1:47" ht="13.5" thickBot="1">
      <c r="A40" s="191"/>
      <c r="B40" s="139">
        <v>30</v>
      </c>
      <c r="C40" s="117" t="s">
        <v>114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3">
        <f t="shared" si="3"/>
        <v>0</v>
      </c>
      <c r="AR40" s="113">
        <f t="shared" si="0"/>
        <v>0</v>
      </c>
      <c r="AS40" s="113">
        <f t="shared" si="1"/>
        <v>0</v>
      </c>
      <c r="AT40" s="113">
        <f t="shared" si="2"/>
        <v>0</v>
      </c>
      <c r="AU40" s="114" t="e">
        <f>AQ40/(Feuil1!$AP$3-AT40)</f>
        <v>#DIV/0!</v>
      </c>
    </row>
    <row r="41" spans="1:47" s="95" customFormat="1" ht="13.5" thickTop="1">
      <c r="A41" s="189" t="s">
        <v>5</v>
      </c>
      <c r="B41" s="132">
        <v>31</v>
      </c>
      <c r="C41" s="104" t="s">
        <v>89</v>
      </c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15">
        <f t="shared" si="3"/>
        <v>0</v>
      </c>
      <c r="AR41" s="115">
        <f t="shared" si="0"/>
        <v>0</v>
      </c>
      <c r="AS41" s="115">
        <f t="shared" si="1"/>
        <v>0</v>
      </c>
      <c r="AT41" s="115">
        <f t="shared" si="2"/>
        <v>0</v>
      </c>
      <c r="AU41" s="108" t="e">
        <f>AQ41/(Feuil1!$AP$3-AT41)</f>
        <v>#DIV/0!</v>
      </c>
    </row>
    <row r="42" spans="1:47" ht="12.75">
      <c r="A42" s="190"/>
      <c r="B42" s="136">
        <v>32</v>
      </c>
      <c r="C42" s="94" t="s">
        <v>81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8">
        <f t="shared" si="3"/>
        <v>0</v>
      </c>
      <c r="AR42" s="8">
        <f t="shared" si="0"/>
        <v>0</v>
      </c>
      <c r="AS42" s="8">
        <f t="shared" si="1"/>
        <v>0</v>
      </c>
      <c r="AT42" s="8">
        <f t="shared" si="2"/>
        <v>0</v>
      </c>
      <c r="AU42" s="109" t="e">
        <f>AQ42/(Feuil1!$AP$3-AT42)</f>
        <v>#DIV/0!</v>
      </c>
    </row>
    <row r="43" spans="1:47" s="95" customFormat="1" ht="12.75">
      <c r="A43" s="190"/>
      <c r="B43" s="133">
        <v>33</v>
      </c>
      <c r="C43" s="96" t="s">
        <v>82</v>
      </c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4">
        <f t="shared" si="3"/>
        <v>0</v>
      </c>
      <c r="AR43" s="94">
        <f t="shared" si="0"/>
        <v>0</v>
      </c>
      <c r="AS43" s="94">
        <f t="shared" si="1"/>
        <v>0</v>
      </c>
      <c r="AT43" s="94">
        <f t="shared" si="2"/>
        <v>0</v>
      </c>
      <c r="AU43" s="109" t="e">
        <f>AQ43/(Feuil1!$AP$3-AT43)</f>
        <v>#DIV/0!</v>
      </c>
    </row>
    <row r="44" spans="1:47" ht="12.75">
      <c r="A44" s="190"/>
      <c r="B44" s="136">
        <v>34</v>
      </c>
      <c r="C44" s="94" t="s">
        <v>115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8">
        <f t="shared" si="3"/>
        <v>0</v>
      </c>
      <c r="AR44" s="8">
        <f t="shared" si="0"/>
        <v>0</v>
      </c>
      <c r="AS44" s="8">
        <f t="shared" si="1"/>
        <v>0</v>
      </c>
      <c r="AT44" s="8">
        <f t="shared" si="2"/>
        <v>0</v>
      </c>
      <c r="AU44" s="109" t="e">
        <f>AQ44/(Feuil1!$AP$3-AT44)</f>
        <v>#DIV/0!</v>
      </c>
    </row>
    <row r="45" spans="1:47" s="95" customFormat="1" ht="12.75">
      <c r="A45" s="190"/>
      <c r="B45" s="133">
        <v>35</v>
      </c>
      <c r="C45" s="96" t="s">
        <v>90</v>
      </c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4">
        <f t="shared" si="3"/>
        <v>0</v>
      </c>
      <c r="AR45" s="94">
        <f t="shared" si="0"/>
        <v>0</v>
      </c>
      <c r="AS45" s="94">
        <f t="shared" si="1"/>
        <v>0</v>
      </c>
      <c r="AT45" s="94">
        <f t="shared" si="2"/>
        <v>0</v>
      </c>
      <c r="AU45" s="109" t="e">
        <f>AQ45/(Feuil1!$AP$3-AT45)</f>
        <v>#DIV/0!</v>
      </c>
    </row>
    <row r="46" spans="1:47" s="95" customFormat="1" ht="12.75">
      <c r="A46" s="190"/>
      <c r="B46" s="136">
        <v>36</v>
      </c>
      <c r="C46" s="94" t="s">
        <v>116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94">
        <f t="shared" si="3"/>
        <v>0</v>
      </c>
      <c r="AR46" s="94">
        <f t="shared" si="0"/>
        <v>0</v>
      </c>
      <c r="AS46" s="94">
        <f t="shared" si="1"/>
        <v>0</v>
      </c>
      <c r="AT46" s="94">
        <f t="shared" si="2"/>
        <v>0</v>
      </c>
      <c r="AU46" s="109" t="e">
        <f>AQ46/(Feuil1!$AP$3-AT46)</f>
        <v>#DIV/0!</v>
      </c>
    </row>
    <row r="47" spans="1:47" s="95" customFormat="1" ht="12.75">
      <c r="A47" s="190"/>
      <c r="B47" s="133">
        <v>37</v>
      </c>
      <c r="C47" s="96" t="s">
        <v>117</v>
      </c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4">
        <f t="shared" si="3"/>
        <v>0</v>
      </c>
      <c r="AR47" s="94">
        <f t="shared" si="0"/>
        <v>0</v>
      </c>
      <c r="AS47" s="94">
        <f t="shared" si="1"/>
        <v>0</v>
      </c>
      <c r="AT47" s="94">
        <f t="shared" si="2"/>
        <v>0</v>
      </c>
      <c r="AU47" s="109" t="e">
        <f>AQ47/(Feuil1!$AP$3-AT47)</f>
        <v>#DIV/0!</v>
      </c>
    </row>
    <row r="48" spans="1:47" s="95" customFormat="1" ht="12.75">
      <c r="A48" s="190"/>
      <c r="B48" s="136">
        <v>38</v>
      </c>
      <c r="C48" s="94" t="s">
        <v>91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94">
        <f t="shared" si="3"/>
        <v>0</v>
      </c>
      <c r="AR48" s="94">
        <f t="shared" si="0"/>
        <v>0</v>
      </c>
      <c r="AS48" s="94">
        <f t="shared" si="1"/>
        <v>0</v>
      </c>
      <c r="AT48" s="94">
        <f t="shared" si="2"/>
        <v>0</v>
      </c>
      <c r="AU48" s="109" t="e">
        <f>AQ48/(Feuil1!$AP$3-AT48)</f>
        <v>#DIV/0!</v>
      </c>
    </row>
    <row r="49" spans="1:47" s="95" customFormat="1" ht="12.75">
      <c r="A49" s="190"/>
      <c r="B49" s="133">
        <v>39</v>
      </c>
      <c r="C49" s="96" t="s">
        <v>92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4">
        <f t="shared" si="3"/>
        <v>0</v>
      </c>
      <c r="AR49" s="94">
        <f t="shared" si="0"/>
        <v>0</v>
      </c>
      <c r="AS49" s="94">
        <f t="shared" si="1"/>
        <v>0</v>
      </c>
      <c r="AT49" s="94">
        <f t="shared" si="2"/>
        <v>0</v>
      </c>
      <c r="AU49" s="109" t="e">
        <f>AQ49/(Feuil1!$AP$3-AT49)</f>
        <v>#DIV/0!</v>
      </c>
    </row>
    <row r="50" spans="1:47" s="95" customFormat="1" ht="12.75">
      <c r="A50" s="190"/>
      <c r="B50" s="136">
        <v>40</v>
      </c>
      <c r="C50" s="94" t="s">
        <v>94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94">
        <f t="shared" si="3"/>
        <v>0</v>
      </c>
      <c r="AR50" s="94">
        <f t="shared" si="0"/>
        <v>0</v>
      </c>
      <c r="AS50" s="94">
        <f t="shared" si="1"/>
        <v>0</v>
      </c>
      <c r="AT50" s="94">
        <f t="shared" si="2"/>
        <v>0</v>
      </c>
      <c r="AU50" s="109" t="e">
        <f>AQ50/(Feuil1!$AP$3-AT50)</f>
        <v>#DIV/0!</v>
      </c>
    </row>
    <row r="51" spans="1:47" s="95" customFormat="1" ht="12.75">
      <c r="A51" s="190"/>
      <c r="B51" s="133">
        <v>41</v>
      </c>
      <c r="C51" s="96" t="s">
        <v>93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4">
        <f t="shared" si="3"/>
        <v>0</v>
      </c>
      <c r="AR51" s="94">
        <f t="shared" si="0"/>
        <v>0</v>
      </c>
      <c r="AS51" s="94">
        <f t="shared" si="1"/>
        <v>0</v>
      </c>
      <c r="AT51" s="94">
        <f t="shared" si="2"/>
        <v>0</v>
      </c>
      <c r="AU51" s="109" t="e">
        <f>AQ51/(Feuil1!$AP$3-AT51)</f>
        <v>#DIV/0!</v>
      </c>
    </row>
    <row r="52" spans="1:47" s="95" customFormat="1" ht="13.5" thickBot="1">
      <c r="A52" s="191"/>
      <c r="B52" s="139">
        <v>42</v>
      </c>
      <c r="C52" s="117" t="s">
        <v>95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7">
        <f t="shared" si="3"/>
        <v>0</v>
      </c>
      <c r="AR52" s="117">
        <f t="shared" si="0"/>
        <v>0</v>
      </c>
      <c r="AS52" s="117">
        <f t="shared" si="1"/>
        <v>0</v>
      </c>
      <c r="AT52" s="117">
        <f t="shared" si="2"/>
        <v>0</v>
      </c>
      <c r="AU52" s="114" t="e">
        <f>AQ52/(Feuil1!$AP$3-AT52)</f>
        <v>#DIV/0!</v>
      </c>
    </row>
    <row r="53" spans="1:47" s="95" customFormat="1" ht="13.5" thickTop="1">
      <c r="A53" s="189" t="s">
        <v>119</v>
      </c>
      <c r="B53" s="132">
        <v>43</v>
      </c>
      <c r="C53" s="104" t="s">
        <v>19</v>
      </c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15">
        <f t="shared" si="3"/>
        <v>0</v>
      </c>
      <c r="AR53" s="115">
        <f t="shared" si="0"/>
        <v>0</v>
      </c>
      <c r="AS53" s="115">
        <f t="shared" si="1"/>
        <v>0</v>
      </c>
      <c r="AT53" s="115">
        <f t="shared" si="2"/>
        <v>0</v>
      </c>
      <c r="AU53" s="108" t="e">
        <f>AQ53/(Feuil1!$AP$3-AT53)</f>
        <v>#DIV/0!</v>
      </c>
    </row>
    <row r="54" spans="1:47" s="95" customFormat="1" ht="12.75">
      <c r="A54" s="190"/>
      <c r="B54" s="136">
        <v>44</v>
      </c>
      <c r="C54" s="94" t="s">
        <v>120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94">
        <f t="shared" si="3"/>
        <v>0</v>
      </c>
      <c r="AR54" s="94">
        <f t="shared" si="0"/>
        <v>0</v>
      </c>
      <c r="AS54" s="94">
        <f t="shared" si="1"/>
        <v>0</v>
      </c>
      <c r="AT54" s="94">
        <f t="shared" si="2"/>
        <v>0</v>
      </c>
      <c r="AU54" s="109" t="e">
        <f>AQ54/(Feuil1!$AP$3-AT54)</f>
        <v>#DIV/0!</v>
      </c>
    </row>
    <row r="55" spans="1:47" s="95" customFormat="1" ht="12.75">
      <c r="A55" s="190"/>
      <c r="B55" s="133">
        <v>45</v>
      </c>
      <c r="C55" s="96" t="s">
        <v>121</v>
      </c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4">
        <f t="shared" si="3"/>
        <v>0</v>
      </c>
      <c r="AR55" s="94">
        <f t="shared" si="0"/>
        <v>0</v>
      </c>
      <c r="AS55" s="94">
        <f t="shared" si="1"/>
        <v>0</v>
      </c>
      <c r="AT55" s="94">
        <f t="shared" si="2"/>
        <v>0</v>
      </c>
      <c r="AU55" s="109" t="e">
        <f>AQ55/(Feuil1!$AP$3-AT55)</f>
        <v>#DIV/0!</v>
      </c>
    </row>
    <row r="56" spans="1:47" s="95" customFormat="1" ht="12.75">
      <c r="A56" s="190"/>
      <c r="B56" s="136">
        <v>46</v>
      </c>
      <c r="C56" s="94" t="s">
        <v>77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94">
        <f t="shared" si="3"/>
        <v>0</v>
      </c>
      <c r="AR56" s="94">
        <f t="shared" si="0"/>
        <v>0</v>
      </c>
      <c r="AS56" s="94">
        <f t="shared" si="1"/>
        <v>0</v>
      </c>
      <c r="AT56" s="94">
        <f t="shared" si="2"/>
        <v>0</v>
      </c>
      <c r="AU56" s="109" t="e">
        <f>AQ56/(Feuil1!$AP$3-AT56)</f>
        <v>#DIV/0!</v>
      </c>
    </row>
    <row r="57" spans="1:47" s="95" customFormat="1" ht="12.75">
      <c r="A57" s="190"/>
      <c r="B57" s="133">
        <v>47</v>
      </c>
      <c r="C57" s="96" t="s">
        <v>122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4">
        <f t="shared" si="3"/>
        <v>0</v>
      </c>
      <c r="AR57" s="94">
        <f t="shared" si="0"/>
        <v>0</v>
      </c>
      <c r="AS57" s="94">
        <f t="shared" si="1"/>
        <v>0</v>
      </c>
      <c r="AT57" s="94">
        <f t="shared" si="2"/>
        <v>0</v>
      </c>
      <c r="AU57" s="109" t="e">
        <f>AQ57/(Feuil1!$AP$3-AT57)</f>
        <v>#DIV/0!</v>
      </c>
    </row>
    <row r="58" spans="1:47" ht="12.75">
      <c r="A58" s="190"/>
      <c r="B58" s="136">
        <v>48</v>
      </c>
      <c r="C58" s="94" t="s">
        <v>80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8">
        <f t="shared" si="3"/>
        <v>0</v>
      </c>
      <c r="AR58" s="8">
        <f t="shared" si="0"/>
        <v>0</v>
      </c>
      <c r="AS58" s="8">
        <f t="shared" si="1"/>
        <v>0</v>
      </c>
      <c r="AT58" s="8">
        <f t="shared" si="2"/>
        <v>0</v>
      </c>
      <c r="AU58" s="109" t="e">
        <f>AQ58/(Feuil1!$AP$3-AT58)</f>
        <v>#DIV/0!</v>
      </c>
    </row>
    <row r="59" spans="1:47" s="95" customFormat="1" ht="12.75">
      <c r="A59" s="190"/>
      <c r="B59" s="133">
        <v>49</v>
      </c>
      <c r="C59" s="96" t="s">
        <v>123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4">
        <f t="shared" si="3"/>
        <v>0</v>
      </c>
      <c r="AR59" s="94">
        <f t="shared" si="0"/>
        <v>0</v>
      </c>
      <c r="AS59" s="94">
        <f t="shared" si="1"/>
        <v>0</v>
      </c>
      <c r="AT59" s="94">
        <f t="shared" si="2"/>
        <v>0</v>
      </c>
      <c r="AU59" s="109" t="e">
        <f>AQ59/(Feuil1!$AP$3-AT59)</f>
        <v>#DIV/0!</v>
      </c>
    </row>
    <row r="60" spans="1:47" ht="12.75">
      <c r="A60" s="190"/>
      <c r="B60" s="136">
        <v>50</v>
      </c>
      <c r="C60" s="94" t="s">
        <v>124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8">
        <f t="shared" si="3"/>
        <v>0</v>
      </c>
      <c r="AR60" s="8">
        <f t="shared" si="0"/>
        <v>0</v>
      </c>
      <c r="AS60" s="8">
        <f t="shared" si="1"/>
        <v>0</v>
      </c>
      <c r="AT60" s="8">
        <f t="shared" si="2"/>
        <v>0</v>
      </c>
      <c r="AU60" s="109" t="e">
        <f>AQ60/(Feuil1!$AP$3-AT60)</f>
        <v>#DIV/0!</v>
      </c>
    </row>
    <row r="61" spans="1:47" s="95" customFormat="1" ht="12.75">
      <c r="A61" s="190"/>
      <c r="B61" s="133">
        <v>51</v>
      </c>
      <c r="C61" s="96" t="s">
        <v>125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4">
        <f t="shared" si="3"/>
        <v>0</v>
      </c>
      <c r="AR61" s="94">
        <f t="shared" si="0"/>
        <v>0</v>
      </c>
      <c r="AS61" s="94">
        <f t="shared" si="1"/>
        <v>0</v>
      </c>
      <c r="AT61" s="94">
        <f t="shared" si="2"/>
        <v>0</v>
      </c>
      <c r="AU61" s="109" t="e">
        <f>AQ61/(Feuil1!$AP$3-AT61)</f>
        <v>#DIV/0!</v>
      </c>
    </row>
    <row r="62" spans="1:47" ht="12.75">
      <c r="A62" s="190"/>
      <c r="B62" s="136">
        <v>52</v>
      </c>
      <c r="C62" s="94" t="s">
        <v>126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8">
        <f t="shared" si="3"/>
        <v>0</v>
      </c>
      <c r="AR62" s="8">
        <f t="shared" si="0"/>
        <v>0</v>
      </c>
      <c r="AS62" s="8">
        <f t="shared" si="1"/>
        <v>0</v>
      </c>
      <c r="AT62" s="8">
        <f t="shared" si="2"/>
        <v>0</v>
      </c>
      <c r="AU62" s="109" t="e">
        <f>AQ62/(Feuil1!$AP$3-AT62)</f>
        <v>#DIV/0!</v>
      </c>
    </row>
    <row r="63" spans="1:47" s="95" customFormat="1" ht="12.75" customHeight="1" hidden="1">
      <c r="A63" s="190"/>
      <c r="B63" s="133">
        <v>53</v>
      </c>
      <c r="C63" s="96" t="s">
        <v>127</v>
      </c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4">
        <f t="shared" si="3"/>
        <v>0</v>
      </c>
      <c r="AR63" s="94">
        <f t="shared" si="0"/>
        <v>0</v>
      </c>
      <c r="AS63" s="94">
        <f t="shared" si="1"/>
        <v>0</v>
      </c>
      <c r="AT63" s="94">
        <f t="shared" si="2"/>
        <v>0</v>
      </c>
      <c r="AU63" s="109" t="e">
        <f>AQ63/(Feuil1!$AP$3-AT63)</f>
        <v>#DIV/0!</v>
      </c>
    </row>
    <row r="64" spans="1:47" ht="12.75">
      <c r="A64" s="190"/>
      <c r="B64" s="133">
        <v>53</v>
      </c>
      <c r="C64" s="96" t="s">
        <v>127</v>
      </c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8">
        <f t="shared" si="3"/>
        <v>0</v>
      </c>
      <c r="AR64" s="8">
        <f t="shared" si="0"/>
        <v>0</v>
      </c>
      <c r="AS64" s="8">
        <f t="shared" si="1"/>
        <v>0</v>
      </c>
      <c r="AT64" s="8">
        <f t="shared" si="2"/>
        <v>0</v>
      </c>
      <c r="AU64" s="109" t="e">
        <f>AQ64/(Feuil1!$AP$3-AT64)</f>
        <v>#DIV/0!</v>
      </c>
    </row>
    <row r="65" spans="1:47" s="95" customFormat="1" ht="12.75">
      <c r="A65" s="190"/>
      <c r="B65" s="136">
        <v>54</v>
      </c>
      <c r="C65" s="94" t="s">
        <v>78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94">
        <f t="shared" si="3"/>
        <v>0</v>
      </c>
      <c r="AR65" s="94">
        <f t="shared" si="0"/>
        <v>0</v>
      </c>
      <c r="AS65" s="94">
        <f t="shared" si="1"/>
        <v>0</v>
      </c>
      <c r="AT65" s="94">
        <f t="shared" si="2"/>
        <v>0</v>
      </c>
      <c r="AU65" s="109" t="e">
        <f>AQ65/(Feuil1!$AP$3-AT65)</f>
        <v>#DIV/0!</v>
      </c>
    </row>
    <row r="66" spans="1:47" s="95" customFormat="1" ht="12.75">
      <c r="A66" s="190"/>
      <c r="B66" s="133">
        <v>54.7</v>
      </c>
      <c r="C66" s="96" t="s">
        <v>128</v>
      </c>
      <c r="D66" s="9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4">
        <f t="shared" si="3"/>
        <v>0</v>
      </c>
      <c r="AR66" s="94">
        <f t="shared" si="0"/>
        <v>0</v>
      </c>
      <c r="AS66" s="94">
        <f t="shared" si="1"/>
        <v>0</v>
      </c>
      <c r="AT66" s="94">
        <f t="shared" si="2"/>
        <v>0</v>
      </c>
      <c r="AU66" s="109" t="e">
        <f>AQ66/(Feuil1!$AP$3-AT66)</f>
        <v>#DIV/0!</v>
      </c>
    </row>
    <row r="67" spans="1:47" s="95" customFormat="1" ht="13.5" thickBot="1">
      <c r="A67" s="191"/>
      <c r="B67" s="139">
        <v>56</v>
      </c>
      <c r="C67" s="117" t="s">
        <v>79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7">
        <f t="shared" si="3"/>
        <v>0</v>
      </c>
      <c r="AR67" s="117">
        <f t="shared" si="0"/>
        <v>0</v>
      </c>
      <c r="AS67" s="117">
        <f t="shared" si="1"/>
        <v>0</v>
      </c>
      <c r="AT67" s="117">
        <f t="shared" si="2"/>
        <v>0</v>
      </c>
      <c r="AU67" s="114" t="e">
        <f>AQ67/(Feuil1!$AP$3-AT67)</f>
        <v>#DIV/0!</v>
      </c>
    </row>
    <row r="68" spans="1:47" s="95" customFormat="1" ht="13.5" thickTop="1">
      <c r="A68" s="189" t="s">
        <v>168</v>
      </c>
      <c r="B68" s="132">
        <v>57</v>
      </c>
      <c r="C68" s="104" t="s">
        <v>129</v>
      </c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15">
        <f t="shared" si="3"/>
        <v>0</v>
      </c>
      <c r="AR68" s="115">
        <f t="shared" si="0"/>
        <v>0</v>
      </c>
      <c r="AS68" s="115">
        <f t="shared" si="1"/>
        <v>0</v>
      </c>
      <c r="AT68" s="115">
        <f t="shared" si="2"/>
        <v>0</v>
      </c>
      <c r="AU68" s="108" t="e">
        <f>AQ68/(Feuil1!$AP$3-AT68)</f>
        <v>#DIV/0!</v>
      </c>
    </row>
    <row r="69" spans="1:47" s="95" customFormat="1" ht="12.75">
      <c r="A69" s="190"/>
      <c r="B69" s="136">
        <v>58</v>
      </c>
      <c r="C69" s="94" t="s">
        <v>130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94">
        <f t="shared" si="3"/>
        <v>0</v>
      </c>
      <c r="AR69" s="94">
        <f t="shared" si="0"/>
        <v>0</v>
      </c>
      <c r="AS69" s="94">
        <f t="shared" si="1"/>
        <v>0</v>
      </c>
      <c r="AT69" s="94">
        <f t="shared" si="2"/>
        <v>0</v>
      </c>
      <c r="AU69" s="109" t="e">
        <f>AQ69/(Feuil1!$AP$3-AT69)</f>
        <v>#DIV/0!</v>
      </c>
    </row>
    <row r="70" spans="1:47" s="95" customFormat="1" ht="12.75">
      <c r="A70" s="190"/>
      <c r="B70" s="203">
        <v>59</v>
      </c>
      <c r="C70" s="96" t="s">
        <v>83</v>
      </c>
      <c r="D70" s="9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4">
        <f t="shared" si="3"/>
        <v>0</v>
      </c>
      <c r="AR70" s="94">
        <f t="shared" si="0"/>
        <v>0</v>
      </c>
      <c r="AS70" s="94">
        <f t="shared" si="1"/>
        <v>0</v>
      </c>
      <c r="AT70" s="94">
        <f t="shared" si="2"/>
        <v>0</v>
      </c>
      <c r="AU70" s="109" t="e">
        <f>AQ70/(Feuil1!$AP$3-AT70)</f>
        <v>#DIV/0!</v>
      </c>
    </row>
    <row r="71" spans="1:47" s="95" customFormat="1" ht="12.75">
      <c r="A71" s="190"/>
      <c r="B71" s="204"/>
      <c r="C71" s="157" t="s">
        <v>169</v>
      </c>
      <c r="D71" s="14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94">
        <f t="shared" si="3"/>
        <v>0</v>
      </c>
      <c r="AR71" s="94">
        <f t="shared" si="0"/>
        <v>0</v>
      </c>
      <c r="AS71" s="94">
        <f t="shared" si="1"/>
        <v>0</v>
      </c>
      <c r="AT71" s="94"/>
      <c r="AU71" s="109" t="e">
        <f>AQ71/(Feuil1!$AP$3-AT71)</f>
        <v>#DIV/0!</v>
      </c>
    </row>
    <row r="72" spans="1:47" s="95" customFormat="1" ht="12.75">
      <c r="A72" s="190"/>
      <c r="B72" s="205"/>
      <c r="C72" s="96" t="s">
        <v>170</v>
      </c>
      <c r="D72" s="9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4">
        <f t="shared" si="3"/>
        <v>0</v>
      </c>
      <c r="AR72" s="94">
        <f t="shared" si="0"/>
        <v>0</v>
      </c>
      <c r="AS72" s="94">
        <f t="shared" si="1"/>
        <v>0</v>
      </c>
      <c r="AT72" s="94"/>
      <c r="AU72" s="109" t="e">
        <f>AQ72/(Feuil1!$AP$3-AT72)</f>
        <v>#DIV/0!</v>
      </c>
    </row>
    <row r="73" spans="1:47" s="95" customFormat="1" ht="12.75">
      <c r="A73" s="190"/>
      <c r="B73" s="201">
        <v>60</v>
      </c>
      <c r="C73" s="6" t="s">
        <v>84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94">
        <f t="shared" si="3"/>
        <v>0</v>
      </c>
      <c r="AR73" s="94">
        <f t="shared" si="0"/>
        <v>0</v>
      </c>
      <c r="AS73" s="94">
        <f t="shared" si="1"/>
        <v>0</v>
      </c>
      <c r="AT73" s="94">
        <f t="shared" si="2"/>
        <v>0</v>
      </c>
      <c r="AU73" s="109" t="e">
        <f>AQ73/(Feuil1!$AP$3-AT73)</f>
        <v>#DIV/0!</v>
      </c>
    </row>
    <row r="74" spans="1:47" s="95" customFormat="1" ht="12.75">
      <c r="A74" s="190"/>
      <c r="B74" s="202"/>
      <c r="C74" s="126" t="s">
        <v>85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4">
        <f t="shared" si="3"/>
        <v>0</v>
      </c>
      <c r="AR74" s="94">
        <f t="shared" si="0"/>
        <v>0</v>
      </c>
      <c r="AS74" s="94">
        <f t="shared" si="1"/>
        <v>0</v>
      </c>
      <c r="AT74" s="94">
        <f t="shared" si="2"/>
        <v>0</v>
      </c>
      <c r="AU74" s="109" t="e">
        <f>AQ74/(Feuil1!$AP$3-AT74)</f>
        <v>#DIV/0!</v>
      </c>
    </row>
    <row r="75" spans="1:47" s="95" customFormat="1" ht="12.75">
      <c r="A75" s="190"/>
      <c r="B75" s="136">
        <v>61</v>
      </c>
      <c r="C75" s="126" t="s">
        <v>131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94">
        <f t="shared" si="3"/>
        <v>0</v>
      </c>
      <c r="AR75" s="94">
        <f t="shared" si="0"/>
        <v>0</v>
      </c>
      <c r="AS75" s="94">
        <f t="shared" si="1"/>
        <v>0</v>
      </c>
      <c r="AT75" s="94">
        <f t="shared" si="2"/>
        <v>0</v>
      </c>
      <c r="AU75" s="109" t="e">
        <f>AQ75/(Feuil1!$AP$3-AT75)</f>
        <v>#DIV/0!</v>
      </c>
    </row>
    <row r="76" spans="1:47" s="95" customFormat="1" ht="12.75">
      <c r="A76" s="190"/>
      <c r="B76" s="136">
        <v>62</v>
      </c>
      <c r="C76" s="135" t="s">
        <v>132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4">
        <f t="shared" si="3"/>
        <v>0</v>
      </c>
      <c r="AR76" s="94">
        <f t="shared" si="0"/>
        <v>0</v>
      </c>
      <c r="AS76" s="94">
        <f t="shared" si="1"/>
        <v>0</v>
      </c>
      <c r="AT76" s="94">
        <f t="shared" si="2"/>
        <v>0</v>
      </c>
      <c r="AU76" s="109" t="e">
        <f>AQ76/(Feuil1!$AP$3-AT76)</f>
        <v>#DIV/0!</v>
      </c>
    </row>
    <row r="77" spans="1:47" s="95" customFormat="1" ht="12.75">
      <c r="A77" s="190"/>
      <c r="B77" s="136">
        <v>63</v>
      </c>
      <c r="C77" s="126" t="s">
        <v>133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94">
        <f t="shared" si="3"/>
        <v>0</v>
      </c>
      <c r="AR77" s="94">
        <f t="shared" si="0"/>
        <v>0</v>
      </c>
      <c r="AS77" s="94">
        <f t="shared" si="1"/>
        <v>0</v>
      </c>
      <c r="AT77" s="94">
        <f t="shared" si="2"/>
        <v>0</v>
      </c>
      <c r="AU77" s="109" t="e">
        <f>AQ77/(Feuil1!$AP$3-AT77)</f>
        <v>#DIV/0!</v>
      </c>
    </row>
    <row r="78" spans="1:47" s="95" customFormat="1" ht="12.75">
      <c r="A78" s="190"/>
      <c r="B78" s="136">
        <v>64</v>
      </c>
      <c r="C78" s="135" t="s">
        <v>20</v>
      </c>
      <c r="D78" s="9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4">
        <f t="shared" si="3"/>
        <v>0</v>
      </c>
      <c r="AR78" s="94">
        <f t="shared" si="0"/>
        <v>0</v>
      </c>
      <c r="AS78" s="94">
        <f t="shared" si="1"/>
        <v>0</v>
      </c>
      <c r="AT78" s="94">
        <f t="shared" si="2"/>
        <v>0</v>
      </c>
      <c r="AU78" s="109" t="e">
        <f>AQ78/(Feuil1!$AP$3-AT78)</f>
        <v>#DIV/0!</v>
      </c>
    </row>
    <row r="79" spans="1:47" s="95" customFormat="1" ht="12.75">
      <c r="A79" s="190"/>
      <c r="B79" s="145"/>
      <c r="C79" s="135" t="s">
        <v>171</v>
      </c>
      <c r="D79" s="9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4">
        <f t="shared" si="3"/>
        <v>0</v>
      </c>
      <c r="AR79" s="94">
        <f t="shared" si="0"/>
        <v>0</v>
      </c>
      <c r="AS79" s="94">
        <f t="shared" si="1"/>
        <v>0</v>
      </c>
      <c r="AT79" s="94">
        <f t="shared" si="2"/>
        <v>0</v>
      </c>
      <c r="AU79" s="109" t="e">
        <f>AQ79/(Feuil1!$AP$3-AT79)</f>
        <v>#DIV/0!</v>
      </c>
    </row>
    <row r="80" spans="1:47" s="95" customFormat="1" ht="12.75">
      <c r="A80" s="190"/>
      <c r="B80" s="145"/>
      <c r="C80" s="135" t="s">
        <v>172</v>
      </c>
      <c r="D80" s="9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4">
        <f t="shared" si="3"/>
        <v>0</v>
      </c>
      <c r="AR80" s="94">
        <f t="shared" si="0"/>
        <v>0</v>
      </c>
      <c r="AS80" s="94">
        <f t="shared" si="1"/>
        <v>0</v>
      </c>
      <c r="AT80" s="94">
        <f t="shared" si="2"/>
        <v>0</v>
      </c>
      <c r="AU80" s="109" t="e">
        <f>AQ80/(Feuil1!$AP$3-AT80)</f>
        <v>#DIV/0!</v>
      </c>
    </row>
    <row r="81" spans="1:47" s="95" customFormat="1" ht="12.75">
      <c r="A81" s="190"/>
      <c r="B81" s="201">
        <v>65</v>
      </c>
      <c r="C81" s="6" t="s">
        <v>134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94">
        <f t="shared" si="3"/>
        <v>0</v>
      </c>
      <c r="AR81" s="94">
        <f t="shared" si="0"/>
        <v>0</v>
      </c>
      <c r="AS81" s="94">
        <f t="shared" si="1"/>
        <v>0</v>
      </c>
      <c r="AT81" s="94">
        <f t="shared" si="2"/>
        <v>0</v>
      </c>
      <c r="AU81" s="109" t="e">
        <f>AQ81/(Feuil1!$AP$3-AT81)</f>
        <v>#DIV/0!</v>
      </c>
    </row>
    <row r="82" spans="1:47" s="95" customFormat="1" ht="12.75">
      <c r="A82" s="190"/>
      <c r="B82" s="202"/>
      <c r="C82" s="126" t="s">
        <v>86</v>
      </c>
      <c r="D82" s="9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4">
        <f>COUNTIF(D82:AP82,1)</f>
        <v>0</v>
      </c>
      <c r="AR82" s="94">
        <f>COUNTIF(D82:AP82,9)</f>
        <v>0</v>
      </c>
      <c r="AS82" s="94">
        <f>COUNTIF(D82:AP82,0)</f>
        <v>0</v>
      </c>
      <c r="AT82" s="94">
        <f>COUNTIF(D82:AP82,"abs")</f>
        <v>0</v>
      </c>
      <c r="AU82" s="109" t="e">
        <f>AQ82/(Feuil1!$AP$3-AT82)</f>
        <v>#DIV/0!</v>
      </c>
    </row>
    <row r="83" spans="1:47" s="95" customFormat="1" ht="12.75">
      <c r="A83" s="190"/>
      <c r="B83" s="202"/>
      <c r="C83" s="6" t="s">
        <v>87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94">
        <f>COUNTIF(D83:AP83,1)</f>
        <v>0</v>
      </c>
      <c r="AR83" s="94">
        <f>COUNTIF(D83:AP83,9)</f>
        <v>0</v>
      </c>
      <c r="AS83" s="94">
        <f>COUNTIF(D83:AP83,0)</f>
        <v>0</v>
      </c>
      <c r="AT83" s="94">
        <f>COUNTIF(D83:AP83,"abs")</f>
        <v>0</v>
      </c>
      <c r="AU83" s="109" t="e">
        <f>AQ83/(Feuil1!$AP$3-AT83)</f>
        <v>#DIV/0!</v>
      </c>
    </row>
    <row r="84" spans="1:47" s="95" customFormat="1" ht="12.75">
      <c r="A84" s="190"/>
      <c r="B84" s="202"/>
      <c r="C84" s="126" t="s">
        <v>88</v>
      </c>
      <c r="D84" s="9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4">
        <f>COUNTIF(D84:AP84,1)</f>
        <v>0</v>
      </c>
      <c r="AR84" s="94">
        <f>COUNTIF(D84:AP84,9)</f>
        <v>0</v>
      </c>
      <c r="AS84" s="94">
        <f>COUNTIF(D84:AP84,0)</f>
        <v>0</v>
      </c>
      <c r="AT84" s="94">
        <f>COUNTIF(D84:AP84,"abs")</f>
        <v>0</v>
      </c>
      <c r="AU84" s="109" t="e">
        <f>AQ84/(Feuil1!$AP$3-AT84)</f>
        <v>#DIV/0!</v>
      </c>
    </row>
    <row r="85" spans="1:47" s="95" customFormat="1" ht="12.75">
      <c r="A85" s="190"/>
      <c r="B85" s="136">
        <v>66</v>
      </c>
      <c r="C85" s="6" t="s">
        <v>135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94">
        <f>COUNTIF(D85:AP85,1)</f>
        <v>0</v>
      </c>
      <c r="AR85" s="94">
        <f>COUNTIF(D85:AP85,9)</f>
        <v>0</v>
      </c>
      <c r="AS85" s="94">
        <f>COUNTIF(D85:AP85,0)</f>
        <v>0</v>
      </c>
      <c r="AT85" s="94">
        <f>COUNTIF(D85:AP85,"abs")</f>
        <v>0</v>
      </c>
      <c r="AU85" s="109" t="e">
        <f>AQ85/(Feuil1!$AP$3-AT85)</f>
        <v>#DIV/0!</v>
      </c>
    </row>
    <row r="86" spans="1:47" s="95" customFormat="1" ht="12.75">
      <c r="A86" s="190"/>
      <c r="B86" s="136">
        <v>67</v>
      </c>
      <c r="C86" s="126" t="s">
        <v>136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4">
        <f>COUNTIF(D86:AP86,1)</f>
        <v>0</v>
      </c>
      <c r="AR86" s="94">
        <f>COUNTIF(D86:AP86,9)</f>
        <v>0</v>
      </c>
      <c r="AS86" s="94">
        <f>COUNTIF(D86:AP86,0)</f>
        <v>0</v>
      </c>
      <c r="AT86" s="94">
        <f>COUNTIF(D86:AP86,"abs")</f>
        <v>0</v>
      </c>
      <c r="AU86" s="109" t="e">
        <f>AQ86/(Feuil1!$AP$3-AT86)</f>
        <v>#DIV/0!</v>
      </c>
    </row>
    <row r="87" spans="1:47" s="95" customFormat="1" ht="13.5" thickBot="1">
      <c r="A87" s="191"/>
      <c r="B87" s="139">
        <v>68</v>
      </c>
      <c r="C87" s="118" t="s">
        <v>137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7">
        <f t="shared" si="3"/>
        <v>0</v>
      </c>
      <c r="AR87" s="117">
        <f t="shared" si="0"/>
        <v>0</v>
      </c>
      <c r="AS87" s="117">
        <f t="shared" si="1"/>
        <v>0</v>
      </c>
      <c r="AT87" s="117">
        <f t="shared" si="2"/>
        <v>0</v>
      </c>
      <c r="AU87" s="114" t="e">
        <f>AQ87/(Feuil1!$AP$3-AT87)</f>
        <v>#DIV/0!</v>
      </c>
    </row>
    <row r="88" spans="1:43" ht="13.5" thickTop="1">
      <c r="A88" s="198" t="s">
        <v>31</v>
      </c>
      <c r="B88" s="199"/>
      <c r="C88" s="119">
        <v>1</v>
      </c>
      <c r="D88" s="120">
        <f aca="true" t="shared" si="7" ref="D88:AP88">COUNTIF(D11:D87,1)</f>
        <v>0</v>
      </c>
      <c r="E88" s="120">
        <f t="shared" si="7"/>
        <v>0</v>
      </c>
      <c r="F88" s="120">
        <f t="shared" si="7"/>
        <v>0</v>
      </c>
      <c r="G88" s="120">
        <f t="shared" si="7"/>
        <v>0</v>
      </c>
      <c r="H88" s="120">
        <f t="shared" si="7"/>
        <v>0</v>
      </c>
      <c r="I88" s="120">
        <f t="shared" si="7"/>
        <v>0</v>
      </c>
      <c r="J88" s="120">
        <f t="shared" si="7"/>
        <v>0</v>
      </c>
      <c r="K88" s="120">
        <f t="shared" si="7"/>
        <v>0</v>
      </c>
      <c r="L88" s="120">
        <f t="shared" si="7"/>
        <v>0</v>
      </c>
      <c r="M88" s="120">
        <f t="shared" si="7"/>
        <v>0</v>
      </c>
      <c r="N88" s="120">
        <f t="shared" si="7"/>
        <v>0</v>
      </c>
      <c r="O88" s="120">
        <f t="shared" si="7"/>
        <v>0</v>
      </c>
      <c r="P88" s="120">
        <f t="shared" si="7"/>
        <v>0</v>
      </c>
      <c r="Q88" s="120">
        <f t="shared" si="7"/>
        <v>0</v>
      </c>
      <c r="R88" s="120">
        <f t="shared" si="7"/>
        <v>0</v>
      </c>
      <c r="S88" s="120">
        <f t="shared" si="7"/>
        <v>0</v>
      </c>
      <c r="T88" s="120">
        <f t="shared" si="7"/>
        <v>0</v>
      </c>
      <c r="U88" s="120">
        <f t="shared" si="7"/>
        <v>0</v>
      </c>
      <c r="V88" s="120">
        <f t="shared" si="7"/>
        <v>0</v>
      </c>
      <c r="W88" s="120">
        <f t="shared" si="7"/>
        <v>0</v>
      </c>
      <c r="X88" s="120">
        <f t="shared" si="7"/>
        <v>0</v>
      </c>
      <c r="Y88" s="120">
        <f t="shared" si="7"/>
        <v>0</v>
      </c>
      <c r="Z88" s="120">
        <f t="shared" si="7"/>
        <v>0</v>
      </c>
      <c r="AA88" s="120">
        <f t="shared" si="7"/>
        <v>0</v>
      </c>
      <c r="AB88" s="120">
        <f t="shared" si="7"/>
        <v>0</v>
      </c>
      <c r="AC88" s="120">
        <f t="shared" si="7"/>
        <v>0</v>
      </c>
      <c r="AD88" s="120">
        <f t="shared" si="7"/>
        <v>0</v>
      </c>
      <c r="AE88" s="120">
        <f t="shared" si="7"/>
        <v>0</v>
      </c>
      <c r="AF88" s="120">
        <f t="shared" si="7"/>
        <v>0</v>
      </c>
      <c r="AG88" s="120">
        <f t="shared" si="7"/>
        <v>0</v>
      </c>
      <c r="AH88" s="120">
        <f t="shared" si="7"/>
        <v>0</v>
      </c>
      <c r="AI88" s="120">
        <f t="shared" si="7"/>
        <v>0</v>
      </c>
      <c r="AJ88" s="120">
        <f t="shared" si="7"/>
        <v>0</v>
      </c>
      <c r="AK88" s="120">
        <f t="shared" si="7"/>
        <v>0</v>
      </c>
      <c r="AL88" s="120">
        <f t="shared" si="7"/>
        <v>0</v>
      </c>
      <c r="AM88" s="120">
        <f t="shared" si="7"/>
        <v>0</v>
      </c>
      <c r="AN88" s="120">
        <f t="shared" si="7"/>
        <v>0</v>
      </c>
      <c r="AO88" s="120">
        <f t="shared" si="7"/>
        <v>0</v>
      </c>
      <c r="AP88" s="120">
        <f t="shared" si="7"/>
        <v>0</v>
      </c>
      <c r="AQ88" s="121"/>
    </row>
    <row r="89" spans="1:42" ht="12.75">
      <c r="A89" s="200"/>
      <c r="B89" s="199"/>
      <c r="C89" s="5">
        <v>9</v>
      </c>
      <c r="D89" s="2">
        <f aca="true" t="shared" si="8" ref="D89:AP89">COUNTIF(D11:D87,9)</f>
        <v>0</v>
      </c>
      <c r="E89" s="2">
        <f t="shared" si="8"/>
        <v>0</v>
      </c>
      <c r="F89" s="2">
        <f t="shared" si="8"/>
        <v>0</v>
      </c>
      <c r="G89" s="2">
        <f t="shared" si="8"/>
        <v>0</v>
      </c>
      <c r="H89" s="2">
        <f t="shared" si="8"/>
        <v>0</v>
      </c>
      <c r="I89" s="2">
        <f t="shared" si="8"/>
        <v>0</v>
      </c>
      <c r="J89" s="2">
        <f t="shared" si="8"/>
        <v>0</v>
      </c>
      <c r="K89" s="2">
        <f t="shared" si="8"/>
        <v>0</v>
      </c>
      <c r="L89" s="2">
        <f t="shared" si="8"/>
        <v>0</v>
      </c>
      <c r="M89" s="2">
        <f t="shared" si="8"/>
        <v>0</v>
      </c>
      <c r="N89" s="2">
        <f t="shared" si="8"/>
        <v>0</v>
      </c>
      <c r="O89" s="2">
        <f t="shared" si="8"/>
        <v>0</v>
      </c>
      <c r="P89" s="2">
        <f t="shared" si="8"/>
        <v>0</v>
      </c>
      <c r="Q89" s="2">
        <f t="shared" si="8"/>
        <v>0</v>
      </c>
      <c r="R89" s="2">
        <f t="shared" si="8"/>
        <v>0</v>
      </c>
      <c r="S89" s="2">
        <f t="shared" si="8"/>
        <v>0</v>
      </c>
      <c r="T89" s="2">
        <f t="shared" si="8"/>
        <v>0</v>
      </c>
      <c r="U89" s="2">
        <f t="shared" si="8"/>
        <v>0</v>
      </c>
      <c r="V89" s="2">
        <f t="shared" si="8"/>
        <v>0</v>
      </c>
      <c r="W89" s="2">
        <f t="shared" si="8"/>
        <v>0</v>
      </c>
      <c r="X89" s="2">
        <f t="shared" si="8"/>
        <v>0</v>
      </c>
      <c r="Y89" s="2">
        <f t="shared" si="8"/>
        <v>0</v>
      </c>
      <c r="Z89" s="2">
        <f t="shared" si="8"/>
        <v>0</v>
      </c>
      <c r="AA89" s="2">
        <f t="shared" si="8"/>
        <v>0</v>
      </c>
      <c r="AB89" s="2">
        <f t="shared" si="8"/>
        <v>0</v>
      </c>
      <c r="AC89" s="2">
        <f t="shared" si="8"/>
        <v>0</v>
      </c>
      <c r="AD89" s="2">
        <f t="shared" si="8"/>
        <v>0</v>
      </c>
      <c r="AE89" s="2">
        <f t="shared" si="8"/>
        <v>0</v>
      </c>
      <c r="AF89" s="2">
        <f t="shared" si="8"/>
        <v>0</v>
      </c>
      <c r="AG89" s="2">
        <f t="shared" si="8"/>
        <v>0</v>
      </c>
      <c r="AH89" s="2">
        <f t="shared" si="8"/>
        <v>0</v>
      </c>
      <c r="AI89" s="2">
        <f t="shared" si="8"/>
        <v>0</v>
      </c>
      <c r="AJ89" s="2">
        <f t="shared" si="8"/>
        <v>0</v>
      </c>
      <c r="AK89" s="2">
        <f t="shared" si="8"/>
        <v>0</v>
      </c>
      <c r="AL89" s="2">
        <f t="shared" si="8"/>
        <v>0</v>
      </c>
      <c r="AM89" s="2">
        <f t="shared" si="8"/>
        <v>0</v>
      </c>
      <c r="AN89" s="2">
        <f t="shared" si="8"/>
        <v>0</v>
      </c>
      <c r="AO89" s="2">
        <f t="shared" si="8"/>
        <v>0</v>
      </c>
      <c r="AP89" s="2">
        <f t="shared" si="8"/>
        <v>0</v>
      </c>
    </row>
    <row r="90" spans="1:42" ht="12.75">
      <c r="A90" s="198" t="s">
        <v>69</v>
      </c>
      <c r="B90" s="199"/>
      <c r="C90" s="5">
        <v>0</v>
      </c>
      <c r="D90" s="2">
        <f aca="true" t="shared" si="9" ref="D90:AP90">COUNTIF(D11:D87,0)</f>
        <v>0</v>
      </c>
      <c r="E90" s="2">
        <f t="shared" si="9"/>
        <v>0</v>
      </c>
      <c r="F90" s="2">
        <f t="shared" si="9"/>
        <v>0</v>
      </c>
      <c r="G90" s="2">
        <f t="shared" si="9"/>
        <v>0</v>
      </c>
      <c r="H90" s="2">
        <f t="shared" si="9"/>
        <v>0</v>
      </c>
      <c r="I90" s="2">
        <f t="shared" si="9"/>
        <v>0</v>
      </c>
      <c r="J90" s="2">
        <f t="shared" si="9"/>
        <v>0</v>
      </c>
      <c r="K90" s="2">
        <f t="shared" si="9"/>
        <v>0</v>
      </c>
      <c r="L90" s="2">
        <f t="shared" si="9"/>
        <v>0</v>
      </c>
      <c r="M90" s="2">
        <f t="shared" si="9"/>
        <v>0</v>
      </c>
      <c r="N90" s="2">
        <f t="shared" si="9"/>
        <v>0</v>
      </c>
      <c r="O90" s="2">
        <f t="shared" si="9"/>
        <v>0</v>
      </c>
      <c r="P90" s="2">
        <f t="shared" si="9"/>
        <v>0</v>
      </c>
      <c r="Q90" s="2">
        <f t="shared" si="9"/>
        <v>0</v>
      </c>
      <c r="R90" s="2">
        <f t="shared" si="9"/>
        <v>0</v>
      </c>
      <c r="S90" s="2">
        <f t="shared" si="9"/>
        <v>0</v>
      </c>
      <c r="T90" s="2">
        <f t="shared" si="9"/>
        <v>0</v>
      </c>
      <c r="U90" s="2">
        <f t="shared" si="9"/>
        <v>0</v>
      </c>
      <c r="V90" s="2">
        <f t="shared" si="9"/>
        <v>0</v>
      </c>
      <c r="W90" s="2">
        <f t="shared" si="9"/>
        <v>0</v>
      </c>
      <c r="X90" s="2">
        <f t="shared" si="9"/>
        <v>0</v>
      </c>
      <c r="Y90" s="2">
        <f t="shared" si="9"/>
        <v>0</v>
      </c>
      <c r="Z90" s="2">
        <f t="shared" si="9"/>
        <v>0</v>
      </c>
      <c r="AA90" s="2">
        <f t="shared" si="9"/>
        <v>0</v>
      </c>
      <c r="AB90" s="2">
        <f t="shared" si="9"/>
        <v>0</v>
      </c>
      <c r="AC90" s="2">
        <f t="shared" si="9"/>
        <v>0</v>
      </c>
      <c r="AD90" s="2">
        <f t="shared" si="9"/>
        <v>0</v>
      </c>
      <c r="AE90" s="2">
        <f t="shared" si="9"/>
        <v>0</v>
      </c>
      <c r="AF90" s="2">
        <f t="shared" si="9"/>
        <v>0</v>
      </c>
      <c r="AG90" s="2">
        <f t="shared" si="9"/>
        <v>0</v>
      </c>
      <c r="AH90" s="2">
        <f t="shared" si="9"/>
        <v>0</v>
      </c>
      <c r="AI90" s="2">
        <f t="shared" si="9"/>
        <v>0</v>
      </c>
      <c r="AJ90" s="2">
        <f t="shared" si="9"/>
        <v>0</v>
      </c>
      <c r="AK90" s="2">
        <f t="shared" si="9"/>
        <v>0</v>
      </c>
      <c r="AL90" s="2">
        <f t="shared" si="9"/>
        <v>0</v>
      </c>
      <c r="AM90" s="2">
        <f t="shared" si="9"/>
        <v>0</v>
      </c>
      <c r="AN90" s="2">
        <f t="shared" si="9"/>
        <v>0</v>
      </c>
      <c r="AO90" s="2">
        <f t="shared" si="9"/>
        <v>0</v>
      </c>
      <c r="AP90" s="2">
        <f t="shared" si="9"/>
        <v>0</v>
      </c>
    </row>
    <row r="91" spans="1:42" ht="12.75">
      <c r="A91" s="200"/>
      <c r="B91" s="199"/>
      <c r="C91" s="5" t="s">
        <v>2</v>
      </c>
      <c r="D91" s="2">
        <f aca="true" t="shared" si="10" ref="D91:AP91">COUNTIF(D11:D87,"Abs")</f>
        <v>0</v>
      </c>
      <c r="E91" s="2">
        <f t="shared" si="10"/>
        <v>0</v>
      </c>
      <c r="F91" s="2">
        <f t="shared" si="10"/>
        <v>0</v>
      </c>
      <c r="G91" s="2">
        <f t="shared" si="10"/>
        <v>0</v>
      </c>
      <c r="H91" s="2">
        <f t="shared" si="10"/>
        <v>0</v>
      </c>
      <c r="I91" s="2">
        <f t="shared" si="10"/>
        <v>0</v>
      </c>
      <c r="J91" s="2">
        <f t="shared" si="10"/>
        <v>0</v>
      </c>
      <c r="K91" s="2">
        <f t="shared" si="10"/>
        <v>0</v>
      </c>
      <c r="L91" s="2">
        <f t="shared" si="10"/>
        <v>0</v>
      </c>
      <c r="M91" s="2">
        <f t="shared" si="10"/>
        <v>0</v>
      </c>
      <c r="N91" s="2">
        <f t="shared" si="10"/>
        <v>0</v>
      </c>
      <c r="O91" s="2">
        <f t="shared" si="10"/>
        <v>0</v>
      </c>
      <c r="P91" s="2">
        <f t="shared" si="10"/>
        <v>0</v>
      </c>
      <c r="Q91" s="2">
        <f t="shared" si="10"/>
        <v>0</v>
      </c>
      <c r="R91" s="2">
        <f t="shared" si="10"/>
        <v>0</v>
      </c>
      <c r="S91" s="2">
        <f t="shared" si="10"/>
        <v>0</v>
      </c>
      <c r="T91" s="2">
        <f t="shared" si="10"/>
        <v>0</v>
      </c>
      <c r="U91" s="2">
        <f t="shared" si="10"/>
        <v>0</v>
      </c>
      <c r="V91" s="2">
        <f t="shared" si="10"/>
        <v>0</v>
      </c>
      <c r="W91" s="2">
        <f t="shared" si="10"/>
        <v>0</v>
      </c>
      <c r="X91" s="2">
        <f t="shared" si="10"/>
        <v>0</v>
      </c>
      <c r="Y91" s="2">
        <f t="shared" si="10"/>
        <v>0</v>
      </c>
      <c r="Z91" s="2">
        <f t="shared" si="10"/>
        <v>0</v>
      </c>
      <c r="AA91" s="2">
        <f t="shared" si="10"/>
        <v>0</v>
      </c>
      <c r="AB91" s="2">
        <f t="shared" si="10"/>
        <v>0</v>
      </c>
      <c r="AC91" s="2">
        <f t="shared" si="10"/>
        <v>0</v>
      </c>
      <c r="AD91" s="2">
        <f t="shared" si="10"/>
        <v>0</v>
      </c>
      <c r="AE91" s="2">
        <f t="shared" si="10"/>
        <v>0</v>
      </c>
      <c r="AF91" s="2">
        <f t="shared" si="10"/>
        <v>0</v>
      </c>
      <c r="AG91" s="2">
        <f t="shared" si="10"/>
        <v>0</v>
      </c>
      <c r="AH91" s="2">
        <f t="shared" si="10"/>
        <v>0</v>
      </c>
      <c r="AI91" s="2">
        <f t="shared" si="10"/>
        <v>0</v>
      </c>
      <c r="AJ91" s="2">
        <f t="shared" si="10"/>
        <v>0</v>
      </c>
      <c r="AK91" s="2">
        <f t="shared" si="10"/>
        <v>0</v>
      </c>
      <c r="AL91" s="2">
        <f t="shared" si="10"/>
        <v>0</v>
      </c>
      <c r="AM91" s="2">
        <f t="shared" si="10"/>
        <v>0</v>
      </c>
      <c r="AN91" s="2">
        <f t="shared" si="10"/>
        <v>0</v>
      </c>
      <c r="AO91" s="2">
        <f t="shared" si="10"/>
        <v>0</v>
      </c>
      <c r="AP91" s="2">
        <f t="shared" si="10"/>
        <v>0</v>
      </c>
    </row>
    <row r="92" spans="1:47" ht="12.75">
      <c r="A92" s="211"/>
      <c r="B92" s="212"/>
      <c r="C92" s="9" t="s">
        <v>6</v>
      </c>
      <c r="D92" s="10">
        <f>D88/(72-D91)</f>
        <v>0</v>
      </c>
      <c r="E92" s="10">
        <f aca="true" t="shared" si="11" ref="E92:AP92">E88/(72-E91)</f>
        <v>0</v>
      </c>
      <c r="F92" s="10">
        <f t="shared" si="11"/>
        <v>0</v>
      </c>
      <c r="G92" s="10">
        <f t="shared" si="11"/>
        <v>0</v>
      </c>
      <c r="H92" s="10">
        <f t="shared" si="11"/>
        <v>0</v>
      </c>
      <c r="I92" s="10">
        <f t="shared" si="11"/>
        <v>0</v>
      </c>
      <c r="J92" s="10">
        <f t="shared" si="11"/>
        <v>0</v>
      </c>
      <c r="K92" s="10">
        <f t="shared" si="11"/>
        <v>0</v>
      </c>
      <c r="L92" s="10">
        <f t="shared" si="11"/>
        <v>0</v>
      </c>
      <c r="M92" s="10">
        <f t="shared" si="11"/>
        <v>0</v>
      </c>
      <c r="N92" s="10">
        <f t="shared" si="11"/>
        <v>0</v>
      </c>
      <c r="O92" s="10">
        <f t="shared" si="11"/>
        <v>0</v>
      </c>
      <c r="P92" s="10">
        <f t="shared" si="11"/>
        <v>0</v>
      </c>
      <c r="Q92" s="10">
        <f t="shared" si="11"/>
        <v>0</v>
      </c>
      <c r="R92" s="10">
        <f t="shared" si="11"/>
        <v>0</v>
      </c>
      <c r="S92" s="10">
        <f t="shared" si="11"/>
        <v>0</v>
      </c>
      <c r="T92" s="10">
        <f t="shared" si="11"/>
        <v>0</v>
      </c>
      <c r="U92" s="10">
        <f t="shared" si="11"/>
        <v>0</v>
      </c>
      <c r="V92" s="10">
        <f t="shared" si="11"/>
        <v>0</v>
      </c>
      <c r="W92" s="10">
        <f t="shared" si="11"/>
        <v>0</v>
      </c>
      <c r="X92" s="10">
        <f t="shared" si="11"/>
        <v>0</v>
      </c>
      <c r="Y92" s="10">
        <f t="shared" si="11"/>
        <v>0</v>
      </c>
      <c r="Z92" s="10">
        <f t="shared" si="11"/>
        <v>0</v>
      </c>
      <c r="AA92" s="10">
        <f t="shared" si="11"/>
        <v>0</v>
      </c>
      <c r="AB92" s="10">
        <f t="shared" si="11"/>
        <v>0</v>
      </c>
      <c r="AC92" s="10">
        <f t="shared" si="11"/>
        <v>0</v>
      </c>
      <c r="AD92" s="10">
        <f t="shared" si="11"/>
        <v>0</v>
      </c>
      <c r="AE92" s="10">
        <f t="shared" si="11"/>
        <v>0</v>
      </c>
      <c r="AF92" s="10">
        <f t="shared" si="11"/>
        <v>0</v>
      </c>
      <c r="AG92" s="10">
        <f t="shared" si="11"/>
        <v>0</v>
      </c>
      <c r="AH92" s="10">
        <f t="shared" si="11"/>
        <v>0</v>
      </c>
      <c r="AI92" s="10">
        <f t="shared" si="11"/>
        <v>0</v>
      </c>
      <c r="AJ92" s="10">
        <f t="shared" si="11"/>
        <v>0</v>
      </c>
      <c r="AK92" s="10">
        <f t="shared" si="11"/>
        <v>0</v>
      </c>
      <c r="AL92" s="10">
        <f t="shared" si="11"/>
        <v>0</v>
      </c>
      <c r="AM92" s="10">
        <f t="shared" si="11"/>
        <v>0</v>
      </c>
      <c r="AN92" s="10">
        <f t="shared" si="11"/>
        <v>0</v>
      </c>
      <c r="AO92" s="10">
        <f t="shared" si="11"/>
        <v>0</v>
      </c>
      <c r="AP92" s="10">
        <f t="shared" si="11"/>
        <v>0</v>
      </c>
      <c r="AQ92" s="213" t="e">
        <f>SUM(D92:AP92)/(Feuil1!$AP$3-AT11)</f>
        <v>#DIV/0!</v>
      </c>
      <c r="AR92" s="214"/>
      <c r="AS92" s="214"/>
      <c r="AT92" s="214"/>
      <c r="AU92" s="214"/>
    </row>
    <row r="93" spans="1:47" s="100" customFormat="1" ht="214.5" customHeight="1">
      <c r="A93" s="215" t="s">
        <v>15</v>
      </c>
      <c r="B93" s="216"/>
      <c r="C93" s="217"/>
      <c r="D93" s="128" t="str">
        <f aca="true" t="shared" si="12" ref="D93:AP93">D9</f>
        <v> </v>
      </c>
      <c r="E93" s="128" t="str">
        <f t="shared" si="12"/>
        <v> </v>
      </c>
      <c r="F93" s="128" t="str">
        <f t="shared" si="12"/>
        <v> </v>
      </c>
      <c r="G93" s="128" t="str">
        <f t="shared" si="12"/>
        <v> </v>
      </c>
      <c r="H93" s="128" t="str">
        <f t="shared" si="12"/>
        <v> </v>
      </c>
      <c r="I93" s="128" t="str">
        <f t="shared" si="12"/>
        <v> </v>
      </c>
      <c r="J93" s="128" t="str">
        <f t="shared" si="12"/>
        <v> </v>
      </c>
      <c r="K93" s="128" t="str">
        <f t="shared" si="12"/>
        <v> </v>
      </c>
      <c r="L93" s="128" t="str">
        <f t="shared" si="12"/>
        <v> </v>
      </c>
      <c r="M93" s="128" t="str">
        <f t="shared" si="12"/>
        <v> </v>
      </c>
      <c r="N93" s="128" t="str">
        <f t="shared" si="12"/>
        <v> </v>
      </c>
      <c r="O93" s="128" t="str">
        <f t="shared" si="12"/>
        <v> </v>
      </c>
      <c r="P93" s="128" t="str">
        <f t="shared" si="12"/>
        <v> </v>
      </c>
      <c r="Q93" s="128" t="str">
        <f t="shared" si="12"/>
        <v> </v>
      </c>
      <c r="R93" s="128" t="str">
        <f t="shared" si="12"/>
        <v> </v>
      </c>
      <c r="S93" s="128" t="str">
        <f t="shared" si="12"/>
        <v> </v>
      </c>
      <c r="T93" s="128" t="str">
        <f t="shared" si="12"/>
        <v> </v>
      </c>
      <c r="U93" s="128" t="str">
        <f t="shared" si="12"/>
        <v> </v>
      </c>
      <c r="V93" s="128" t="str">
        <f t="shared" si="12"/>
        <v> </v>
      </c>
      <c r="W93" s="128" t="str">
        <f t="shared" si="12"/>
        <v> </v>
      </c>
      <c r="X93" s="128" t="str">
        <f t="shared" si="12"/>
        <v> </v>
      </c>
      <c r="Y93" s="128" t="str">
        <f t="shared" si="12"/>
        <v> </v>
      </c>
      <c r="Z93" s="128" t="str">
        <f t="shared" si="12"/>
        <v> </v>
      </c>
      <c r="AA93" s="128" t="str">
        <f t="shared" si="12"/>
        <v> </v>
      </c>
      <c r="AB93" s="128" t="str">
        <f t="shared" si="12"/>
        <v> </v>
      </c>
      <c r="AC93" s="128" t="str">
        <f t="shared" si="12"/>
        <v> </v>
      </c>
      <c r="AD93" s="128" t="str">
        <f t="shared" si="12"/>
        <v> </v>
      </c>
      <c r="AE93" s="128" t="str">
        <f t="shared" si="12"/>
        <v> </v>
      </c>
      <c r="AF93" s="128" t="str">
        <f t="shared" si="12"/>
        <v> </v>
      </c>
      <c r="AG93" s="128" t="str">
        <f t="shared" si="12"/>
        <v> </v>
      </c>
      <c r="AH93" s="128" t="str">
        <f t="shared" si="12"/>
        <v> </v>
      </c>
      <c r="AI93" s="128" t="str">
        <f t="shared" si="12"/>
        <v> </v>
      </c>
      <c r="AJ93" s="128" t="str">
        <f t="shared" si="12"/>
        <v> </v>
      </c>
      <c r="AK93" s="128" t="str">
        <f t="shared" si="12"/>
        <v> </v>
      </c>
      <c r="AL93" s="128" t="str">
        <f t="shared" si="12"/>
        <v> </v>
      </c>
      <c r="AM93" s="128" t="str">
        <f t="shared" si="12"/>
        <v> </v>
      </c>
      <c r="AN93" s="128" t="str">
        <f t="shared" si="12"/>
        <v> </v>
      </c>
      <c r="AO93" s="128" t="str">
        <f t="shared" si="12"/>
        <v> </v>
      </c>
      <c r="AP93" s="128" t="str">
        <f t="shared" si="12"/>
        <v> </v>
      </c>
      <c r="AQ93" s="102">
        <v>1</v>
      </c>
      <c r="AR93" s="102">
        <v>9</v>
      </c>
      <c r="AS93" s="102">
        <v>0</v>
      </c>
      <c r="AT93" s="103" t="s">
        <v>2</v>
      </c>
      <c r="AU93" s="103" t="s">
        <v>25</v>
      </c>
    </row>
    <row r="94" spans="1:47" s="100" customFormat="1" ht="41.25" customHeight="1" thickBot="1">
      <c r="A94" s="154" t="s">
        <v>163</v>
      </c>
      <c r="B94" s="155" t="s">
        <v>165</v>
      </c>
      <c r="C94" s="155" t="s">
        <v>164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7"/>
      <c r="AR94" s="147"/>
      <c r="AS94" s="147"/>
      <c r="AT94" s="148"/>
      <c r="AU94" s="149"/>
    </row>
    <row r="95" spans="1:47" ht="13.5" thickTop="1">
      <c r="A95" s="195" t="s">
        <v>175</v>
      </c>
      <c r="B95" s="220">
        <v>1</v>
      </c>
      <c r="C95" s="153" t="s">
        <v>138</v>
      </c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7">
        <f>COUNTIF(D95:AP95,1)</f>
        <v>0</v>
      </c>
      <c r="AR95" s="107">
        <f>COUNTIF(D95:AP95,9)</f>
        <v>0</v>
      </c>
      <c r="AS95" s="107">
        <f>COUNTIF(D95:AP95,0)</f>
        <v>0</v>
      </c>
      <c r="AT95" s="107">
        <f>COUNTIF(D95:AP95,"abs")</f>
        <v>0</v>
      </c>
      <c r="AU95" s="108" t="e">
        <f>AQ95/(Feuil1!$AP$3-AT95)</f>
        <v>#DIV/0!</v>
      </c>
    </row>
    <row r="96" spans="1:47" ht="12.75">
      <c r="A96" s="194"/>
      <c r="B96" s="220"/>
      <c r="C96" s="125" t="s">
        <v>146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8">
        <f>COUNTIF(D96:AP96,1)</f>
        <v>0</v>
      </c>
      <c r="AR96" s="8">
        <f>COUNTIF(D96:AP96,9)</f>
        <v>0</v>
      </c>
      <c r="AS96" s="8">
        <f>COUNTIF(D96:AP96,0)</f>
        <v>0</v>
      </c>
      <c r="AT96" s="8">
        <f>COUNTIF(D96:AP96,"abs")</f>
        <v>0</v>
      </c>
      <c r="AU96" s="109" t="e">
        <f>AQ96/(Feuil1!$AP$3-AT96)</f>
        <v>#DIV/0!</v>
      </c>
    </row>
    <row r="97" spans="1:47" ht="12.75">
      <c r="A97" s="194"/>
      <c r="B97" s="220"/>
      <c r="C97" s="126" t="s">
        <v>139</v>
      </c>
      <c r="D97" s="9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7"/>
      <c r="AO97" s="97"/>
      <c r="AP97" s="97"/>
      <c r="AQ97" s="8">
        <f>COUNTIF(D97:AP97,1)</f>
        <v>0</v>
      </c>
      <c r="AR97" s="8">
        <f>COUNTIF(D97:AP97,9)</f>
        <v>0</v>
      </c>
      <c r="AS97" s="8">
        <f>COUNTIF(D97:AP97,0)</f>
        <v>0</v>
      </c>
      <c r="AT97" s="8">
        <f>COUNTIF(D97:AP97,"abs")</f>
        <v>0</v>
      </c>
      <c r="AU97" s="109" t="e">
        <f>AQ97/(Feuil1!$AP$3-AT97)</f>
        <v>#DIV/0!</v>
      </c>
    </row>
    <row r="98" spans="1:47" ht="12.75">
      <c r="A98" s="194"/>
      <c r="B98" s="220"/>
      <c r="C98" s="125" t="s">
        <v>140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94">
        <f>COUNTIF(D98:AP98,1)</f>
        <v>0</v>
      </c>
      <c r="AR98" s="94">
        <f>COUNTIF(D98:AP98,9)</f>
        <v>0</v>
      </c>
      <c r="AS98" s="94">
        <f>COUNTIF(D98:AP98,0)</f>
        <v>0</v>
      </c>
      <c r="AT98" s="94">
        <f>COUNTIF(D98:AP98,"abs")</f>
        <v>0</v>
      </c>
      <c r="AU98" s="109" t="e">
        <f>AQ98/(Feuil1!$AP$3-AT98)</f>
        <v>#DIV/0!</v>
      </c>
    </row>
    <row r="99" spans="1:47" ht="12.75">
      <c r="A99" s="194"/>
      <c r="B99" s="220"/>
      <c r="C99" s="126" t="s">
        <v>141</v>
      </c>
      <c r="D99" s="9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8">
        <f>COUNTIF(D99:AP99,1)</f>
        <v>0</v>
      </c>
      <c r="AR99" s="8">
        <f>COUNTIF(D99:AP99,9)</f>
        <v>0</v>
      </c>
      <c r="AS99" s="8">
        <f>COUNTIF(D99:AP99,0)</f>
        <v>0</v>
      </c>
      <c r="AT99" s="8">
        <f>COUNTIF(D99:AP99,"abs")</f>
        <v>0</v>
      </c>
      <c r="AU99" s="109" t="e">
        <f>AQ99/(Feuil1!$AP$3-AT99)</f>
        <v>#DIV/0!</v>
      </c>
    </row>
    <row r="100" spans="1:47" ht="12.75">
      <c r="A100" s="194"/>
      <c r="B100" s="220"/>
      <c r="C100" s="125" t="s">
        <v>142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94">
        <f>COUNTIF(D100:AP100,1)</f>
        <v>0</v>
      </c>
      <c r="AR100" s="94">
        <f>COUNTIF(D100:AP100,9)</f>
        <v>0</v>
      </c>
      <c r="AS100" s="94">
        <f>COUNTIF(D100:AP100,0)</f>
        <v>0</v>
      </c>
      <c r="AT100" s="94">
        <f>COUNTIF(D100:AP100,"abs")</f>
        <v>0</v>
      </c>
      <c r="AU100" s="109" t="e">
        <f>AQ100/(Feuil1!$AP$3-AT100)</f>
        <v>#DIV/0!</v>
      </c>
    </row>
    <row r="101" spans="1:47" ht="12.75">
      <c r="A101" s="194"/>
      <c r="B101" s="220"/>
      <c r="C101" s="126" t="s">
        <v>143</v>
      </c>
      <c r="D101" s="9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4">
        <f aca="true" t="shared" si="13" ref="AQ101:AQ109">COUNTIF(D101:AP101,1)</f>
        <v>0</v>
      </c>
      <c r="AR101" s="94">
        <f aca="true" t="shared" si="14" ref="AR101:AR109">COUNTIF(D101:AP101,9)</f>
        <v>0</v>
      </c>
      <c r="AS101" s="94">
        <f aca="true" t="shared" si="15" ref="AS101:AS109">COUNTIF(D101:AP101,0)</f>
        <v>0</v>
      </c>
      <c r="AT101" s="94">
        <f aca="true" t="shared" si="16" ref="AT101:AT109">COUNTIF(D101:AP101,"abs")</f>
        <v>0</v>
      </c>
      <c r="AU101" s="109" t="e">
        <f>AQ101/(Feuil1!$AP$3-AT101)</f>
        <v>#DIV/0!</v>
      </c>
    </row>
    <row r="102" spans="1:47" ht="12.75">
      <c r="A102" s="194"/>
      <c r="B102" s="220"/>
      <c r="C102" s="125" t="s">
        <v>144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94">
        <f t="shared" si="13"/>
        <v>0</v>
      </c>
      <c r="AR102" s="94">
        <f t="shared" si="14"/>
        <v>0</v>
      </c>
      <c r="AS102" s="94">
        <f t="shared" si="15"/>
        <v>0</v>
      </c>
      <c r="AT102" s="94">
        <f t="shared" si="16"/>
        <v>0</v>
      </c>
      <c r="AU102" s="109" t="e">
        <f>AQ102/(Feuil1!$AP$3-AT102)</f>
        <v>#DIV/0!</v>
      </c>
    </row>
    <row r="103" spans="1:47" ht="13.5" thickBot="1">
      <c r="A103" s="193"/>
      <c r="B103" s="221"/>
      <c r="C103" s="129" t="s">
        <v>145</v>
      </c>
      <c r="D103" s="11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7">
        <f t="shared" si="13"/>
        <v>0</v>
      </c>
      <c r="AR103" s="117">
        <f t="shared" si="14"/>
        <v>0</v>
      </c>
      <c r="AS103" s="117">
        <f t="shared" si="15"/>
        <v>0</v>
      </c>
      <c r="AT103" s="117">
        <f t="shared" si="16"/>
        <v>0</v>
      </c>
      <c r="AU103" s="114" t="e">
        <f>AQ103/(Feuil1!$AP$3-AT103)</f>
        <v>#DIV/0!</v>
      </c>
    </row>
    <row r="104" spans="1:47" ht="13.5" thickTop="1">
      <c r="A104" s="192" t="s">
        <v>176</v>
      </c>
      <c r="B104" s="222">
        <v>2</v>
      </c>
      <c r="C104" s="127" t="s">
        <v>21</v>
      </c>
      <c r="D104" s="116"/>
      <c r="E104" s="141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5">
        <f t="shared" si="13"/>
        <v>0</v>
      </c>
      <c r="AR104" s="115">
        <f t="shared" si="14"/>
        <v>0</v>
      </c>
      <c r="AS104" s="115">
        <f t="shared" si="15"/>
        <v>0</v>
      </c>
      <c r="AT104" s="115">
        <f t="shared" si="16"/>
        <v>0</v>
      </c>
      <c r="AU104" s="108" t="e">
        <f>AQ104/(Feuil1!$AP$3-AT104)</f>
        <v>#DIV/0!</v>
      </c>
    </row>
    <row r="105" spans="1:47" ht="13.5" thickBot="1">
      <c r="A105" s="194"/>
      <c r="B105" s="204"/>
      <c r="C105" s="126" t="s">
        <v>56</v>
      </c>
      <c r="D105" s="97"/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4">
        <f t="shared" si="13"/>
        <v>0</v>
      </c>
      <c r="AR105" s="94">
        <f t="shared" si="14"/>
        <v>0</v>
      </c>
      <c r="AS105" s="94">
        <f t="shared" si="15"/>
        <v>0</v>
      </c>
      <c r="AT105" s="94">
        <f t="shared" si="16"/>
        <v>0</v>
      </c>
      <c r="AU105" s="109" t="e">
        <f>AQ105/(Feuil1!$AP$3-AT105)</f>
        <v>#DIV/0!</v>
      </c>
    </row>
    <row r="106" spans="1:47" ht="13.5" thickTop="1">
      <c r="A106" s="194"/>
      <c r="B106" s="204"/>
      <c r="C106" s="127" t="s">
        <v>57</v>
      </c>
      <c r="D106" s="6"/>
      <c r="E106" s="14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94">
        <f t="shared" si="13"/>
        <v>0</v>
      </c>
      <c r="AR106" s="94">
        <f t="shared" si="14"/>
        <v>0</v>
      </c>
      <c r="AS106" s="94">
        <f t="shared" si="15"/>
        <v>0</v>
      </c>
      <c r="AT106" s="94">
        <f t="shared" si="16"/>
        <v>0</v>
      </c>
      <c r="AU106" s="109" t="e">
        <f>AQ106/(Feuil1!$AP$3-AT106)</f>
        <v>#DIV/0!</v>
      </c>
    </row>
    <row r="107" spans="1:47" ht="13.5" thickBot="1">
      <c r="A107" s="194"/>
      <c r="B107" s="204"/>
      <c r="C107" s="126" t="s">
        <v>58</v>
      </c>
      <c r="D107" s="9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4">
        <f t="shared" si="13"/>
        <v>0</v>
      </c>
      <c r="AR107" s="94">
        <f t="shared" si="14"/>
        <v>0</v>
      </c>
      <c r="AS107" s="94">
        <f t="shared" si="15"/>
        <v>0</v>
      </c>
      <c r="AT107" s="94">
        <f t="shared" si="16"/>
        <v>0</v>
      </c>
      <c r="AU107" s="109" t="e">
        <f>AQ107/(Feuil1!$AP$3-AT107)</f>
        <v>#DIV/0!</v>
      </c>
    </row>
    <row r="108" spans="1:47" ht="13.5" thickTop="1">
      <c r="A108" s="194"/>
      <c r="B108" s="204"/>
      <c r="C108" s="127" t="s">
        <v>59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94">
        <f t="shared" si="13"/>
        <v>0</v>
      </c>
      <c r="AR108" s="94">
        <f t="shared" si="14"/>
        <v>0</v>
      </c>
      <c r="AS108" s="94">
        <f t="shared" si="15"/>
        <v>0</v>
      </c>
      <c r="AT108" s="94">
        <f t="shared" si="16"/>
        <v>0</v>
      </c>
      <c r="AU108" s="109" t="e">
        <f>AQ108/(Feuil1!$AP$3-AT108)</f>
        <v>#DIV/0!</v>
      </c>
    </row>
    <row r="109" spans="1:47" ht="13.5" thickBot="1">
      <c r="A109" s="194"/>
      <c r="B109" s="204"/>
      <c r="C109" s="126" t="s">
        <v>60</v>
      </c>
      <c r="D109" s="9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4">
        <f t="shared" si="13"/>
        <v>0</v>
      </c>
      <c r="AR109" s="94">
        <f t="shared" si="14"/>
        <v>0</v>
      </c>
      <c r="AS109" s="94">
        <f t="shared" si="15"/>
        <v>0</v>
      </c>
      <c r="AT109" s="94">
        <f t="shared" si="16"/>
        <v>0</v>
      </c>
      <c r="AU109" s="109" t="e">
        <f>AQ109/(Feuil1!$AP$3-AT109)</f>
        <v>#DIV/0!</v>
      </c>
    </row>
    <row r="110" spans="1:47" ht="13.5" thickTop="1">
      <c r="A110" s="194"/>
      <c r="B110" s="204"/>
      <c r="C110" s="127" t="s">
        <v>61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94">
        <f>COUNTIF(D110:AP110,1)</f>
        <v>0</v>
      </c>
      <c r="AR110" s="94">
        <f>COUNTIF(D110:AP110,9)</f>
        <v>0</v>
      </c>
      <c r="AS110" s="94">
        <f>COUNTIF(D110:AP110,0)</f>
        <v>0</v>
      </c>
      <c r="AT110" s="94">
        <f>COUNTIF(D110:AP110,"abs")</f>
        <v>0</v>
      </c>
      <c r="AU110" s="109" t="e">
        <f>AQ110/(Feuil1!$AP$3-AT110)</f>
        <v>#DIV/0!</v>
      </c>
    </row>
    <row r="111" spans="1:47" ht="13.5" thickBot="1">
      <c r="A111" s="194"/>
      <c r="B111" s="204"/>
      <c r="C111" s="126" t="s">
        <v>62</v>
      </c>
      <c r="D111" s="9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8">
        <f>COUNTIF(D111:AP111,1)</f>
        <v>0</v>
      </c>
      <c r="AR111" s="8">
        <f>COUNTIF(D111:AP111,9)</f>
        <v>0</v>
      </c>
      <c r="AS111" s="8">
        <f>COUNTIF(D111:AP111,0)</f>
        <v>0</v>
      </c>
      <c r="AT111" s="8">
        <f>COUNTIF(D111:AP111,"abs")</f>
        <v>0</v>
      </c>
      <c r="AU111" s="109" t="e">
        <f>AQ111/(Feuil1!$AP$3-AT111)</f>
        <v>#DIV/0!</v>
      </c>
    </row>
    <row r="112" spans="1:47" ht="13.5" thickTop="1">
      <c r="A112" s="194"/>
      <c r="B112" s="204"/>
      <c r="C112" s="127" t="s">
        <v>63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8">
        <f aca="true" t="shared" si="17" ref="AQ112:AQ121">COUNTIF(D112:AP112,1)</f>
        <v>0</v>
      </c>
      <c r="AR112" s="8">
        <f aca="true" t="shared" si="18" ref="AR112:AR121">COUNTIF(D112:AP112,9)</f>
        <v>0</v>
      </c>
      <c r="AS112" s="8">
        <f aca="true" t="shared" si="19" ref="AS112:AS121">COUNTIF(D112:AP112,0)</f>
        <v>0</v>
      </c>
      <c r="AT112" s="8">
        <f aca="true" t="shared" si="20" ref="AT112:AT121">COUNTIF(D112:AP112,"abs")</f>
        <v>0</v>
      </c>
      <c r="AU112" s="109" t="e">
        <f>AQ112/(Feuil1!$AP$3-AT112)</f>
        <v>#DIV/0!</v>
      </c>
    </row>
    <row r="113" spans="1:47" ht="13.5" thickBot="1">
      <c r="A113" s="194"/>
      <c r="B113" s="204"/>
      <c r="C113" s="126" t="s">
        <v>64</v>
      </c>
      <c r="D113" s="9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8">
        <f t="shared" si="17"/>
        <v>0</v>
      </c>
      <c r="AR113" s="8">
        <f t="shared" si="18"/>
        <v>0</v>
      </c>
      <c r="AS113" s="8">
        <f t="shared" si="19"/>
        <v>0</v>
      </c>
      <c r="AT113" s="8">
        <f t="shared" si="20"/>
        <v>0</v>
      </c>
      <c r="AU113" s="109" t="e">
        <f>AQ113/(Feuil1!$AP$3-AT113)</f>
        <v>#DIV/0!</v>
      </c>
    </row>
    <row r="114" spans="1:47" ht="14.25" thickBot="1" thickTop="1">
      <c r="A114" s="193"/>
      <c r="B114" s="223"/>
      <c r="C114" s="127" t="s">
        <v>65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3">
        <f t="shared" si="17"/>
        <v>0</v>
      </c>
      <c r="AR114" s="113">
        <f t="shared" si="18"/>
        <v>0</v>
      </c>
      <c r="AS114" s="113">
        <f t="shared" si="19"/>
        <v>0</v>
      </c>
      <c r="AT114" s="113">
        <f t="shared" si="20"/>
        <v>0</v>
      </c>
      <c r="AU114" s="114" t="e">
        <f>AQ114/(Feuil1!$AP$3-AT114)</f>
        <v>#DIV/0!</v>
      </c>
    </row>
    <row r="115" spans="1:47" ht="13.5" thickTop="1">
      <c r="A115" s="192" t="s">
        <v>177</v>
      </c>
      <c r="B115" s="132">
        <v>3</v>
      </c>
      <c r="C115" s="124" t="s">
        <v>147</v>
      </c>
      <c r="D115" s="10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7">
        <f t="shared" si="17"/>
        <v>0</v>
      </c>
      <c r="AR115" s="107">
        <f t="shared" si="18"/>
        <v>0</v>
      </c>
      <c r="AS115" s="107">
        <f t="shared" si="19"/>
        <v>0</v>
      </c>
      <c r="AT115" s="107">
        <f t="shared" si="20"/>
        <v>0</v>
      </c>
      <c r="AU115" s="108" t="e">
        <f>AQ115/(Feuil1!$AP$3-AT115)</f>
        <v>#DIV/0!</v>
      </c>
    </row>
    <row r="116" spans="1:47" ht="13.5" thickBot="1">
      <c r="A116" s="193"/>
      <c r="B116" s="131">
        <v>4</v>
      </c>
      <c r="C116" s="130" t="s">
        <v>148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3">
        <f t="shared" si="17"/>
        <v>0</v>
      </c>
      <c r="AR116" s="113">
        <f t="shared" si="18"/>
        <v>0</v>
      </c>
      <c r="AS116" s="113">
        <f t="shared" si="19"/>
        <v>0</v>
      </c>
      <c r="AT116" s="113">
        <f t="shared" si="20"/>
        <v>0</v>
      </c>
      <c r="AU116" s="114" t="e">
        <f>AQ116/(Feuil1!$AP$3-AT116)</f>
        <v>#DIV/0!</v>
      </c>
    </row>
    <row r="117" spans="1:47" ht="13.5" thickTop="1">
      <c r="A117" s="192" t="s">
        <v>55</v>
      </c>
      <c r="B117" s="224">
        <v>5</v>
      </c>
      <c r="C117" s="124" t="s">
        <v>149</v>
      </c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7">
        <f t="shared" si="17"/>
        <v>0</v>
      </c>
      <c r="AR117" s="107">
        <f t="shared" si="18"/>
        <v>0</v>
      </c>
      <c r="AS117" s="107">
        <f t="shared" si="19"/>
        <v>0</v>
      </c>
      <c r="AT117" s="107">
        <f t="shared" si="20"/>
        <v>0</v>
      </c>
      <c r="AU117" s="108" t="e">
        <f>AQ117/(Feuil1!$AP$3-AT117)</f>
        <v>#DIV/0!</v>
      </c>
    </row>
    <row r="118" spans="1:47" ht="12.75">
      <c r="A118" s="194"/>
      <c r="B118" s="225"/>
      <c r="C118" s="125" t="s">
        <v>150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8">
        <f t="shared" si="17"/>
        <v>0</v>
      </c>
      <c r="AR118" s="8">
        <f t="shared" si="18"/>
        <v>0</v>
      </c>
      <c r="AS118" s="8">
        <f t="shared" si="19"/>
        <v>0</v>
      </c>
      <c r="AT118" s="8">
        <f t="shared" si="20"/>
        <v>0</v>
      </c>
      <c r="AU118" s="109" t="e">
        <f>AQ118/(Feuil1!$AP$3-AT118)</f>
        <v>#DIV/0!</v>
      </c>
    </row>
    <row r="119" spans="1:47" ht="12.75">
      <c r="A119" s="194"/>
      <c r="B119" s="225"/>
      <c r="C119" s="126" t="s">
        <v>151</v>
      </c>
      <c r="D119" s="9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8">
        <f t="shared" si="17"/>
        <v>0</v>
      </c>
      <c r="AR119" s="8">
        <f t="shared" si="18"/>
        <v>0</v>
      </c>
      <c r="AS119" s="8">
        <f t="shared" si="19"/>
        <v>0</v>
      </c>
      <c r="AT119" s="8">
        <f t="shared" si="20"/>
        <v>0</v>
      </c>
      <c r="AU119" s="109" t="e">
        <f>AQ119/(Feuil1!$AP$3-AT119)</f>
        <v>#DIV/0!</v>
      </c>
    </row>
    <row r="120" spans="1:47" ht="12.75">
      <c r="A120" s="194"/>
      <c r="B120" s="225"/>
      <c r="C120" s="125" t="s">
        <v>152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8">
        <f t="shared" si="17"/>
        <v>0</v>
      </c>
      <c r="AR120" s="8">
        <f t="shared" si="18"/>
        <v>0</v>
      </c>
      <c r="AS120" s="8">
        <f t="shared" si="19"/>
        <v>0</v>
      </c>
      <c r="AT120" s="8">
        <f t="shared" si="20"/>
        <v>0</v>
      </c>
      <c r="AU120" s="109" t="e">
        <f>AQ120/(Feuil1!$AP$3-AT120)</f>
        <v>#DIV/0!</v>
      </c>
    </row>
    <row r="121" spans="1:47" ht="12.75">
      <c r="A121" s="194"/>
      <c r="B121" s="225"/>
      <c r="C121" s="97" t="s">
        <v>153</v>
      </c>
      <c r="D121" s="9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8">
        <f t="shared" si="17"/>
        <v>0</v>
      </c>
      <c r="AR121" s="8">
        <f t="shared" si="18"/>
        <v>0</v>
      </c>
      <c r="AS121" s="8">
        <f t="shared" si="19"/>
        <v>0</v>
      </c>
      <c r="AT121" s="8">
        <f t="shared" si="20"/>
        <v>0</v>
      </c>
      <c r="AU121" s="109" t="e">
        <f>AQ121/(Feuil1!$AP$3-AT121)</f>
        <v>#DIV/0!</v>
      </c>
    </row>
    <row r="122" spans="1:47" ht="13.5" thickBot="1">
      <c r="A122" s="193"/>
      <c r="B122" s="226"/>
      <c r="C122" s="130" t="s">
        <v>154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7">
        <f>COUNTIF(D122:AP122,1)</f>
        <v>0</v>
      </c>
      <c r="AR122" s="117">
        <f>COUNTIF(D122:AP122,9)</f>
        <v>0</v>
      </c>
      <c r="AS122" s="117">
        <f>COUNTIF(D122:AP122,0)</f>
        <v>0</v>
      </c>
      <c r="AT122" s="117">
        <f>COUNTIF(D122:AP122,"abs")</f>
        <v>0</v>
      </c>
      <c r="AU122" s="114" t="e">
        <f>AQ122/(Feuil1!$AP$3-AT122)</f>
        <v>#DIV/0!</v>
      </c>
    </row>
    <row r="123" spans="1:47" ht="13.5" thickTop="1">
      <c r="A123" s="189" t="s">
        <v>55</v>
      </c>
      <c r="B123" s="227">
        <v>6</v>
      </c>
      <c r="C123" s="124" t="s">
        <v>23</v>
      </c>
      <c r="D123" s="10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7">
        <f>COUNTIF(D123:AP123,1)</f>
        <v>0</v>
      </c>
      <c r="AR123" s="107">
        <f>COUNTIF(D123:AP123,9)</f>
        <v>0</v>
      </c>
      <c r="AS123" s="107">
        <f>COUNTIF(D123:AP123,0)</f>
        <v>0</v>
      </c>
      <c r="AT123" s="107">
        <f>COUNTIF(D123:AP123,"abs")</f>
        <v>0</v>
      </c>
      <c r="AU123" s="108" t="e">
        <f>AQ123/(Feuil1!$AP$3-AT123)</f>
        <v>#DIV/0!</v>
      </c>
    </row>
    <row r="124" spans="1:47" ht="12.75">
      <c r="A124" s="190"/>
      <c r="B124" s="202"/>
      <c r="C124" s="125" t="s">
        <v>66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94">
        <f>COUNTIF(D124:AP124,1)</f>
        <v>0</v>
      </c>
      <c r="AR124" s="94">
        <f>COUNTIF(D124:AP124,9)</f>
        <v>0</v>
      </c>
      <c r="AS124" s="94">
        <f>COUNTIF(D124:AP124,0)</f>
        <v>0</v>
      </c>
      <c r="AT124" s="94">
        <f>COUNTIF(D124:AP124,"abs")</f>
        <v>0</v>
      </c>
      <c r="AU124" s="109" t="e">
        <f>AQ124/(Feuil1!$AP$3-AT124)</f>
        <v>#DIV/0!</v>
      </c>
    </row>
    <row r="125" spans="1:47" ht="12.75">
      <c r="A125" s="190"/>
      <c r="B125" s="202"/>
      <c r="C125" s="126" t="s">
        <v>155</v>
      </c>
      <c r="D125" s="97"/>
      <c r="E125" s="97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8">
        <f>COUNTIF(D125:AP125,1)</f>
        <v>0</v>
      </c>
      <c r="AR125" s="8">
        <f>COUNTIF(D125:AP125,9)</f>
        <v>0</v>
      </c>
      <c r="AS125" s="8">
        <f>COUNTIF(D125:AP125,0)</f>
        <v>0</v>
      </c>
      <c r="AT125" s="8">
        <f>COUNTIF(D125:AP125,"abs")</f>
        <v>0</v>
      </c>
      <c r="AU125" s="109" t="e">
        <f>AQ125/(Feuil1!$AP$3-AT125)</f>
        <v>#DIV/0!</v>
      </c>
    </row>
    <row r="126" spans="1:47" ht="12.75">
      <c r="A126" s="190"/>
      <c r="B126" s="187">
        <v>7</v>
      </c>
      <c r="C126" s="125" t="s">
        <v>156</v>
      </c>
      <c r="D126" s="6"/>
      <c r="E126" s="14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94">
        <f>COUNTIF(D126:AP126,1)</f>
        <v>0</v>
      </c>
      <c r="AR126" s="94">
        <f>COUNTIF(D126:AP126,9)</f>
        <v>0</v>
      </c>
      <c r="AS126" s="94">
        <f>COUNTIF(D126:AP126,0)</f>
        <v>0</v>
      </c>
      <c r="AT126" s="94">
        <f>COUNTIF(D126:AP126,"abs")</f>
        <v>0</v>
      </c>
      <c r="AU126" s="109" t="e">
        <f>AQ126/(Feuil1!$AP$3-AT126)</f>
        <v>#DIV/0!</v>
      </c>
    </row>
    <row r="127" spans="1:47" ht="13.5" thickBot="1">
      <c r="A127" s="191"/>
      <c r="B127" s="188"/>
      <c r="C127" s="111" t="s">
        <v>22</v>
      </c>
      <c r="D127" s="111"/>
      <c r="E127" s="111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3">
        <f>COUNTIF(D127:AP127,1)</f>
        <v>0</v>
      </c>
      <c r="AR127" s="113">
        <f>COUNTIF(D127:AP127,9)</f>
        <v>0</v>
      </c>
      <c r="AS127" s="113">
        <f>COUNTIF(D127:AP127,0)</f>
        <v>0</v>
      </c>
      <c r="AT127" s="113">
        <f>COUNTIF(D127:AP127,"abs")</f>
        <v>0</v>
      </c>
      <c r="AU127" s="114" t="e">
        <f>AQ127/(Feuil1!$AP$3-AT127)</f>
        <v>#DIV/0!</v>
      </c>
    </row>
    <row r="128" spans="1:42" ht="13.5" thickTop="1">
      <c r="A128" s="198" t="s">
        <v>31</v>
      </c>
      <c r="B128" s="199"/>
      <c r="C128" s="119">
        <v>1</v>
      </c>
      <c r="D128" s="120">
        <f aca="true" t="shared" si="21" ref="D128:AP128">COUNTIF(D95:D127,1)</f>
        <v>0</v>
      </c>
      <c r="E128" s="120">
        <f t="shared" si="21"/>
        <v>0</v>
      </c>
      <c r="F128" s="120">
        <f t="shared" si="21"/>
        <v>0</v>
      </c>
      <c r="G128" s="120">
        <f t="shared" si="21"/>
        <v>0</v>
      </c>
      <c r="H128" s="120">
        <f t="shared" si="21"/>
        <v>0</v>
      </c>
      <c r="I128" s="120">
        <f t="shared" si="21"/>
        <v>0</v>
      </c>
      <c r="J128" s="120">
        <f t="shared" si="21"/>
        <v>0</v>
      </c>
      <c r="K128" s="120">
        <f t="shared" si="21"/>
        <v>0</v>
      </c>
      <c r="L128" s="120">
        <f t="shared" si="21"/>
        <v>0</v>
      </c>
      <c r="M128" s="120">
        <f t="shared" si="21"/>
        <v>0</v>
      </c>
      <c r="N128" s="120">
        <f t="shared" si="21"/>
        <v>0</v>
      </c>
      <c r="O128" s="120">
        <f t="shared" si="21"/>
        <v>0</v>
      </c>
      <c r="P128" s="120">
        <f t="shared" si="21"/>
        <v>0</v>
      </c>
      <c r="Q128" s="120">
        <f t="shared" si="21"/>
        <v>0</v>
      </c>
      <c r="R128" s="120">
        <f t="shared" si="21"/>
        <v>0</v>
      </c>
      <c r="S128" s="120">
        <f t="shared" si="21"/>
        <v>0</v>
      </c>
      <c r="T128" s="120">
        <f t="shared" si="21"/>
        <v>0</v>
      </c>
      <c r="U128" s="120">
        <f t="shared" si="21"/>
        <v>0</v>
      </c>
      <c r="V128" s="120">
        <f t="shared" si="21"/>
        <v>0</v>
      </c>
      <c r="W128" s="120">
        <f t="shared" si="21"/>
        <v>0</v>
      </c>
      <c r="X128" s="120">
        <f t="shared" si="21"/>
        <v>0</v>
      </c>
      <c r="Y128" s="120">
        <f t="shared" si="21"/>
        <v>0</v>
      </c>
      <c r="Z128" s="120">
        <f t="shared" si="21"/>
        <v>0</v>
      </c>
      <c r="AA128" s="120">
        <f t="shared" si="21"/>
        <v>0</v>
      </c>
      <c r="AB128" s="120">
        <f t="shared" si="21"/>
        <v>0</v>
      </c>
      <c r="AC128" s="120">
        <f t="shared" si="21"/>
        <v>0</v>
      </c>
      <c r="AD128" s="120">
        <f t="shared" si="21"/>
        <v>0</v>
      </c>
      <c r="AE128" s="120">
        <f t="shared" si="21"/>
        <v>0</v>
      </c>
      <c r="AF128" s="120">
        <f t="shared" si="21"/>
        <v>0</v>
      </c>
      <c r="AG128" s="120">
        <f t="shared" si="21"/>
        <v>0</v>
      </c>
      <c r="AH128" s="120">
        <f t="shared" si="21"/>
        <v>0</v>
      </c>
      <c r="AI128" s="120">
        <f t="shared" si="21"/>
        <v>0</v>
      </c>
      <c r="AJ128" s="120">
        <f t="shared" si="21"/>
        <v>0</v>
      </c>
      <c r="AK128" s="120">
        <f t="shared" si="21"/>
        <v>0</v>
      </c>
      <c r="AL128" s="120">
        <f t="shared" si="21"/>
        <v>0</v>
      </c>
      <c r="AM128" s="120">
        <f t="shared" si="21"/>
        <v>0</v>
      </c>
      <c r="AN128" s="120">
        <f t="shared" si="21"/>
        <v>0</v>
      </c>
      <c r="AO128" s="120">
        <f t="shared" si="21"/>
        <v>0</v>
      </c>
      <c r="AP128" s="120">
        <f t="shared" si="21"/>
        <v>0</v>
      </c>
    </row>
    <row r="129" spans="1:42" ht="12.75">
      <c r="A129" s="200" t="s">
        <v>30</v>
      </c>
      <c r="B129" s="199"/>
      <c r="C129" s="5">
        <v>9</v>
      </c>
      <c r="D129" s="2">
        <f aca="true" t="shared" si="22" ref="D129:AP129">COUNTIF(D95:D127,9)</f>
        <v>0</v>
      </c>
      <c r="E129" s="2">
        <f t="shared" si="22"/>
        <v>0</v>
      </c>
      <c r="F129" s="2">
        <f t="shared" si="22"/>
        <v>0</v>
      </c>
      <c r="G129" s="2">
        <f t="shared" si="22"/>
        <v>0</v>
      </c>
      <c r="H129" s="2">
        <f t="shared" si="22"/>
        <v>0</v>
      </c>
      <c r="I129" s="2">
        <f t="shared" si="22"/>
        <v>0</v>
      </c>
      <c r="J129" s="2">
        <f t="shared" si="22"/>
        <v>0</v>
      </c>
      <c r="K129" s="2">
        <f t="shared" si="22"/>
        <v>0</v>
      </c>
      <c r="L129" s="2">
        <f t="shared" si="22"/>
        <v>0</v>
      </c>
      <c r="M129" s="2">
        <f t="shared" si="22"/>
        <v>0</v>
      </c>
      <c r="N129" s="2">
        <f t="shared" si="22"/>
        <v>0</v>
      </c>
      <c r="O129" s="2">
        <f t="shared" si="22"/>
        <v>0</v>
      </c>
      <c r="P129" s="2">
        <f t="shared" si="22"/>
        <v>0</v>
      </c>
      <c r="Q129" s="2">
        <f t="shared" si="22"/>
        <v>0</v>
      </c>
      <c r="R129" s="2">
        <f t="shared" si="22"/>
        <v>0</v>
      </c>
      <c r="S129" s="2">
        <f t="shared" si="22"/>
        <v>0</v>
      </c>
      <c r="T129" s="2">
        <f t="shared" si="22"/>
        <v>0</v>
      </c>
      <c r="U129" s="2">
        <f t="shared" si="22"/>
        <v>0</v>
      </c>
      <c r="V129" s="2">
        <f t="shared" si="22"/>
        <v>0</v>
      </c>
      <c r="W129" s="2">
        <f t="shared" si="22"/>
        <v>0</v>
      </c>
      <c r="X129" s="2">
        <f t="shared" si="22"/>
        <v>0</v>
      </c>
      <c r="Y129" s="2">
        <f t="shared" si="22"/>
        <v>0</v>
      </c>
      <c r="Z129" s="2">
        <f t="shared" si="22"/>
        <v>0</v>
      </c>
      <c r="AA129" s="2">
        <f t="shared" si="22"/>
        <v>0</v>
      </c>
      <c r="AB129" s="2">
        <f t="shared" si="22"/>
        <v>0</v>
      </c>
      <c r="AC129" s="2">
        <f t="shared" si="22"/>
        <v>0</v>
      </c>
      <c r="AD129" s="2">
        <f t="shared" si="22"/>
        <v>0</v>
      </c>
      <c r="AE129" s="2">
        <f t="shared" si="22"/>
        <v>0</v>
      </c>
      <c r="AF129" s="2">
        <f t="shared" si="22"/>
        <v>0</v>
      </c>
      <c r="AG129" s="2">
        <f t="shared" si="22"/>
        <v>0</v>
      </c>
      <c r="AH129" s="2">
        <f t="shared" si="22"/>
        <v>0</v>
      </c>
      <c r="AI129" s="2">
        <f t="shared" si="22"/>
        <v>0</v>
      </c>
      <c r="AJ129" s="2">
        <f t="shared" si="22"/>
        <v>0</v>
      </c>
      <c r="AK129" s="2">
        <f t="shared" si="22"/>
        <v>0</v>
      </c>
      <c r="AL129" s="2">
        <f t="shared" si="22"/>
        <v>0</v>
      </c>
      <c r="AM129" s="2">
        <f t="shared" si="22"/>
        <v>0</v>
      </c>
      <c r="AN129" s="2">
        <f t="shared" si="22"/>
        <v>0</v>
      </c>
      <c r="AO129" s="2">
        <f t="shared" si="22"/>
        <v>0</v>
      </c>
      <c r="AP129" s="2">
        <f t="shared" si="22"/>
        <v>0</v>
      </c>
    </row>
    <row r="130" spans="1:42" ht="12.75">
      <c r="A130" s="198" t="s">
        <v>24</v>
      </c>
      <c r="B130" s="199"/>
      <c r="C130" s="5">
        <v>0</v>
      </c>
      <c r="D130" s="2">
        <f aca="true" t="shared" si="23" ref="D130:AP130">COUNTIF(D95:D127,0)</f>
        <v>0</v>
      </c>
      <c r="E130" s="2">
        <f t="shared" si="23"/>
        <v>0</v>
      </c>
      <c r="F130" s="2">
        <f t="shared" si="23"/>
        <v>0</v>
      </c>
      <c r="G130" s="2">
        <f t="shared" si="23"/>
        <v>0</v>
      </c>
      <c r="H130" s="2">
        <f t="shared" si="23"/>
        <v>0</v>
      </c>
      <c r="I130" s="2">
        <f t="shared" si="23"/>
        <v>0</v>
      </c>
      <c r="J130" s="2">
        <f t="shared" si="23"/>
        <v>0</v>
      </c>
      <c r="K130" s="2">
        <f t="shared" si="23"/>
        <v>0</v>
      </c>
      <c r="L130" s="2">
        <f t="shared" si="23"/>
        <v>0</v>
      </c>
      <c r="M130" s="2">
        <f t="shared" si="23"/>
        <v>0</v>
      </c>
      <c r="N130" s="2">
        <f t="shared" si="23"/>
        <v>0</v>
      </c>
      <c r="O130" s="2">
        <f t="shared" si="23"/>
        <v>0</v>
      </c>
      <c r="P130" s="2">
        <f t="shared" si="23"/>
        <v>0</v>
      </c>
      <c r="Q130" s="2">
        <f t="shared" si="23"/>
        <v>0</v>
      </c>
      <c r="R130" s="2">
        <f t="shared" si="23"/>
        <v>0</v>
      </c>
      <c r="S130" s="2">
        <f t="shared" si="23"/>
        <v>0</v>
      </c>
      <c r="T130" s="2">
        <f t="shared" si="23"/>
        <v>0</v>
      </c>
      <c r="U130" s="2">
        <f t="shared" si="23"/>
        <v>0</v>
      </c>
      <c r="V130" s="2">
        <f t="shared" si="23"/>
        <v>0</v>
      </c>
      <c r="W130" s="2">
        <f t="shared" si="23"/>
        <v>0</v>
      </c>
      <c r="X130" s="2">
        <f t="shared" si="23"/>
        <v>0</v>
      </c>
      <c r="Y130" s="2">
        <f t="shared" si="23"/>
        <v>0</v>
      </c>
      <c r="Z130" s="2">
        <f t="shared" si="23"/>
        <v>0</v>
      </c>
      <c r="AA130" s="2">
        <f t="shared" si="23"/>
        <v>0</v>
      </c>
      <c r="AB130" s="2">
        <f t="shared" si="23"/>
        <v>0</v>
      </c>
      <c r="AC130" s="2">
        <f t="shared" si="23"/>
        <v>0</v>
      </c>
      <c r="AD130" s="2">
        <f t="shared" si="23"/>
        <v>0</v>
      </c>
      <c r="AE130" s="2">
        <f t="shared" si="23"/>
        <v>0</v>
      </c>
      <c r="AF130" s="2">
        <f t="shared" si="23"/>
        <v>0</v>
      </c>
      <c r="AG130" s="2">
        <f t="shared" si="23"/>
        <v>0</v>
      </c>
      <c r="AH130" s="2">
        <f t="shared" si="23"/>
        <v>0</v>
      </c>
      <c r="AI130" s="2">
        <f t="shared" si="23"/>
        <v>0</v>
      </c>
      <c r="AJ130" s="2">
        <f t="shared" si="23"/>
        <v>0</v>
      </c>
      <c r="AK130" s="2">
        <f t="shared" si="23"/>
        <v>0</v>
      </c>
      <c r="AL130" s="2">
        <f t="shared" si="23"/>
        <v>0</v>
      </c>
      <c r="AM130" s="2">
        <f t="shared" si="23"/>
        <v>0</v>
      </c>
      <c r="AN130" s="2">
        <f t="shared" si="23"/>
        <v>0</v>
      </c>
      <c r="AO130" s="2">
        <f t="shared" si="23"/>
        <v>0</v>
      </c>
      <c r="AP130" s="2">
        <f t="shared" si="23"/>
        <v>0</v>
      </c>
    </row>
    <row r="131" spans="1:42" ht="12.75">
      <c r="A131" s="200"/>
      <c r="B131" s="199"/>
      <c r="C131" s="5" t="s">
        <v>2</v>
      </c>
      <c r="D131" s="2">
        <f aca="true" t="shared" si="24" ref="D131:AP131">COUNTIF(D95:D127,"Abs")</f>
        <v>0</v>
      </c>
      <c r="E131" s="2">
        <f t="shared" si="24"/>
        <v>0</v>
      </c>
      <c r="F131" s="2">
        <f t="shared" si="24"/>
        <v>0</v>
      </c>
      <c r="G131" s="2">
        <f t="shared" si="24"/>
        <v>0</v>
      </c>
      <c r="H131" s="2">
        <f t="shared" si="24"/>
        <v>0</v>
      </c>
      <c r="I131" s="2">
        <f t="shared" si="24"/>
        <v>0</v>
      </c>
      <c r="J131" s="2">
        <f t="shared" si="24"/>
        <v>0</v>
      </c>
      <c r="K131" s="2">
        <f t="shared" si="24"/>
        <v>0</v>
      </c>
      <c r="L131" s="2">
        <f t="shared" si="24"/>
        <v>0</v>
      </c>
      <c r="M131" s="2">
        <f t="shared" si="24"/>
        <v>0</v>
      </c>
      <c r="N131" s="2">
        <f t="shared" si="24"/>
        <v>0</v>
      </c>
      <c r="O131" s="2">
        <f t="shared" si="24"/>
        <v>0</v>
      </c>
      <c r="P131" s="2">
        <f t="shared" si="24"/>
        <v>0</v>
      </c>
      <c r="Q131" s="2">
        <f t="shared" si="24"/>
        <v>0</v>
      </c>
      <c r="R131" s="2">
        <f t="shared" si="24"/>
        <v>0</v>
      </c>
      <c r="S131" s="2">
        <f t="shared" si="24"/>
        <v>0</v>
      </c>
      <c r="T131" s="2">
        <f t="shared" si="24"/>
        <v>0</v>
      </c>
      <c r="U131" s="2">
        <f t="shared" si="24"/>
        <v>0</v>
      </c>
      <c r="V131" s="2">
        <f t="shared" si="24"/>
        <v>0</v>
      </c>
      <c r="W131" s="2">
        <f t="shared" si="24"/>
        <v>0</v>
      </c>
      <c r="X131" s="2">
        <f t="shared" si="24"/>
        <v>0</v>
      </c>
      <c r="Y131" s="2">
        <f t="shared" si="24"/>
        <v>0</v>
      </c>
      <c r="Z131" s="2">
        <f t="shared" si="24"/>
        <v>0</v>
      </c>
      <c r="AA131" s="2">
        <f t="shared" si="24"/>
        <v>0</v>
      </c>
      <c r="AB131" s="2">
        <f t="shared" si="24"/>
        <v>0</v>
      </c>
      <c r="AC131" s="2">
        <f t="shared" si="24"/>
        <v>0</v>
      </c>
      <c r="AD131" s="2">
        <f t="shared" si="24"/>
        <v>0</v>
      </c>
      <c r="AE131" s="2">
        <f t="shared" si="24"/>
        <v>0</v>
      </c>
      <c r="AF131" s="2">
        <f t="shared" si="24"/>
        <v>0</v>
      </c>
      <c r="AG131" s="2">
        <f t="shared" si="24"/>
        <v>0</v>
      </c>
      <c r="AH131" s="2">
        <f t="shared" si="24"/>
        <v>0</v>
      </c>
      <c r="AI131" s="2">
        <f t="shared" si="24"/>
        <v>0</v>
      </c>
      <c r="AJ131" s="2">
        <f t="shared" si="24"/>
        <v>0</v>
      </c>
      <c r="AK131" s="2">
        <f t="shared" si="24"/>
        <v>0</v>
      </c>
      <c r="AL131" s="2">
        <f t="shared" si="24"/>
        <v>0</v>
      </c>
      <c r="AM131" s="2">
        <f t="shared" si="24"/>
        <v>0</v>
      </c>
      <c r="AN131" s="2">
        <f t="shared" si="24"/>
        <v>0</v>
      </c>
      <c r="AO131" s="2">
        <f t="shared" si="24"/>
        <v>0</v>
      </c>
      <c r="AP131" s="2">
        <f t="shared" si="24"/>
        <v>0</v>
      </c>
    </row>
    <row r="132" spans="1:47" ht="12.75">
      <c r="A132" s="200"/>
      <c r="B132" s="199"/>
      <c r="C132" s="99" t="s">
        <v>6</v>
      </c>
      <c r="D132" s="10">
        <f>D128/(33-D131)</f>
        <v>0</v>
      </c>
      <c r="E132" s="10">
        <f aca="true" t="shared" si="25" ref="E132:AP132">E128/(33-E131)</f>
        <v>0</v>
      </c>
      <c r="F132" s="10">
        <f t="shared" si="25"/>
        <v>0</v>
      </c>
      <c r="G132" s="10">
        <f t="shared" si="25"/>
        <v>0</v>
      </c>
      <c r="H132" s="10">
        <f t="shared" si="25"/>
        <v>0</v>
      </c>
      <c r="I132" s="10">
        <f t="shared" si="25"/>
        <v>0</v>
      </c>
      <c r="J132" s="10">
        <f t="shared" si="25"/>
        <v>0</v>
      </c>
      <c r="K132" s="10">
        <f t="shared" si="25"/>
        <v>0</v>
      </c>
      <c r="L132" s="10">
        <f t="shared" si="25"/>
        <v>0</v>
      </c>
      <c r="M132" s="10">
        <f t="shared" si="25"/>
        <v>0</v>
      </c>
      <c r="N132" s="10">
        <f t="shared" si="25"/>
        <v>0</v>
      </c>
      <c r="O132" s="10">
        <f t="shared" si="25"/>
        <v>0</v>
      </c>
      <c r="P132" s="10">
        <f t="shared" si="25"/>
        <v>0</v>
      </c>
      <c r="Q132" s="10">
        <f t="shared" si="25"/>
        <v>0</v>
      </c>
      <c r="R132" s="10">
        <f t="shared" si="25"/>
        <v>0</v>
      </c>
      <c r="S132" s="10">
        <f t="shared" si="25"/>
        <v>0</v>
      </c>
      <c r="T132" s="10">
        <f t="shared" si="25"/>
        <v>0</v>
      </c>
      <c r="U132" s="10">
        <f t="shared" si="25"/>
        <v>0</v>
      </c>
      <c r="V132" s="10">
        <f t="shared" si="25"/>
        <v>0</v>
      </c>
      <c r="W132" s="10">
        <f t="shared" si="25"/>
        <v>0</v>
      </c>
      <c r="X132" s="10">
        <f t="shared" si="25"/>
        <v>0</v>
      </c>
      <c r="Y132" s="10">
        <f t="shared" si="25"/>
        <v>0</v>
      </c>
      <c r="Z132" s="10">
        <f t="shared" si="25"/>
        <v>0</v>
      </c>
      <c r="AA132" s="10">
        <f t="shared" si="25"/>
        <v>0</v>
      </c>
      <c r="AB132" s="10">
        <f t="shared" si="25"/>
        <v>0</v>
      </c>
      <c r="AC132" s="10">
        <f t="shared" si="25"/>
        <v>0</v>
      </c>
      <c r="AD132" s="10">
        <f t="shared" si="25"/>
        <v>0</v>
      </c>
      <c r="AE132" s="10">
        <f t="shared" si="25"/>
        <v>0</v>
      </c>
      <c r="AF132" s="10">
        <f t="shared" si="25"/>
        <v>0</v>
      </c>
      <c r="AG132" s="10">
        <f t="shared" si="25"/>
        <v>0</v>
      </c>
      <c r="AH132" s="10">
        <f t="shared" si="25"/>
        <v>0</v>
      </c>
      <c r="AI132" s="10">
        <f t="shared" si="25"/>
        <v>0</v>
      </c>
      <c r="AJ132" s="10">
        <f t="shared" si="25"/>
        <v>0</v>
      </c>
      <c r="AK132" s="10">
        <f t="shared" si="25"/>
        <v>0</v>
      </c>
      <c r="AL132" s="10">
        <f t="shared" si="25"/>
        <v>0</v>
      </c>
      <c r="AM132" s="10">
        <f t="shared" si="25"/>
        <v>0</v>
      </c>
      <c r="AN132" s="10">
        <f t="shared" si="25"/>
        <v>0</v>
      </c>
      <c r="AO132" s="10">
        <f t="shared" si="25"/>
        <v>0</v>
      </c>
      <c r="AP132" s="10">
        <f t="shared" si="25"/>
        <v>0</v>
      </c>
      <c r="AQ132" s="213" t="e">
        <f>SUM(D132:AP132)/(Feuil1!$AP$3-#REF!)</f>
        <v>#REF!</v>
      </c>
      <c r="AR132" s="214"/>
      <c r="AS132" s="214"/>
      <c r="AT132" s="214"/>
      <c r="AU132" s="214"/>
    </row>
    <row r="133" spans="1:42" s="123" customFormat="1" ht="214.5" customHeight="1">
      <c r="A133" s="218"/>
      <c r="B133" s="219"/>
      <c r="C133" s="219"/>
      <c r="D133" s="122" t="str">
        <f>D9</f>
        <v> </v>
      </c>
      <c r="E133" s="122" t="str">
        <f aca="true" t="shared" si="26" ref="E133:AP133">E9</f>
        <v> </v>
      </c>
      <c r="F133" s="122" t="str">
        <f t="shared" si="26"/>
        <v> </v>
      </c>
      <c r="G133" s="122" t="str">
        <f t="shared" si="26"/>
        <v> </v>
      </c>
      <c r="H133" s="122" t="str">
        <f t="shared" si="26"/>
        <v> </v>
      </c>
      <c r="I133" s="122" t="str">
        <f t="shared" si="26"/>
        <v> </v>
      </c>
      <c r="J133" s="122" t="str">
        <f t="shared" si="26"/>
        <v> </v>
      </c>
      <c r="K133" s="122" t="str">
        <f t="shared" si="26"/>
        <v> </v>
      </c>
      <c r="L133" s="122" t="str">
        <f t="shared" si="26"/>
        <v> </v>
      </c>
      <c r="M133" s="122" t="str">
        <f t="shared" si="26"/>
        <v> </v>
      </c>
      <c r="N133" s="122" t="str">
        <f t="shared" si="26"/>
        <v> </v>
      </c>
      <c r="O133" s="122" t="str">
        <f t="shared" si="26"/>
        <v> </v>
      </c>
      <c r="P133" s="122" t="str">
        <f t="shared" si="26"/>
        <v> </v>
      </c>
      <c r="Q133" s="122" t="str">
        <f t="shared" si="26"/>
        <v> </v>
      </c>
      <c r="R133" s="122" t="str">
        <f t="shared" si="26"/>
        <v> </v>
      </c>
      <c r="S133" s="122" t="str">
        <f t="shared" si="26"/>
        <v> </v>
      </c>
      <c r="T133" s="122" t="str">
        <f t="shared" si="26"/>
        <v> </v>
      </c>
      <c r="U133" s="122" t="str">
        <f t="shared" si="26"/>
        <v> </v>
      </c>
      <c r="V133" s="122" t="str">
        <f t="shared" si="26"/>
        <v> </v>
      </c>
      <c r="W133" s="122" t="str">
        <f t="shared" si="26"/>
        <v> </v>
      </c>
      <c r="X133" s="122" t="str">
        <f t="shared" si="26"/>
        <v> </v>
      </c>
      <c r="Y133" s="122" t="str">
        <f t="shared" si="26"/>
        <v> </v>
      </c>
      <c r="Z133" s="122" t="str">
        <f t="shared" si="26"/>
        <v> </v>
      </c>
      <c r="AA133" s="122" t="str">
        <f t="shared" si="26"/>
        <v> </v>
      </c>
      <c r="AB133" s="122" t="str">
        <f t="shared" si="26"/>
        <v> </v>
      </c>
      <c r="AC133" s="122" t="str">
        <f t="shared" si="26"/>
        <v> </v>
      </c>
      <c r="AD133" s="122" t="str">
        <f t="shared" si="26"/>
        <v> </v>
      </c>
      <c r="AE133" s="122" t="str">
        <f t="shared" si="26"/>
        <v> </v>
      </c>
      <c r="AF133" s="122" t="str">
        <f t="shared" si="26"/>
        <v> </v>
      </c>
      <c r="AG133" s="122" t="str">
        <f t="shared" si="26"/>
        <v> </v>
      </c>
      <c r="AH133" s="122" t="str">
        <f t="shared" si="26"/>
        <v> </v>
      </c>
      <c r="AI133" s="122" t="str">
        <f t="shared" si="26"/>
        <v> </v>
      </c>
      <c r="AJ133" s="122" t="str">
        <f t="shared" si="26"/>
        <v> </v>
      </c>
      <c r="AK133" s="122" t="str">
        <f t="shared" si="26"/>
        <v> </v>
      </c>
      <c r="AL133" s="122" t="str">
        <f t="shared" si="26"/>
        <v> </v>
      </c>
      <c r="AM133" s="122" t="str">
        <f t="shared" si="26"/>
        <v> </v>
      </c>
      <c r="AN133" s="122" t="str">
        <f t="shared" si="26"/>
        <v> </v>
      </c>
      <c r="AO133" s="122" t="str">
        <f t="shared" si="26"/>
        <v> </v>
      </c>
      <c r="AP133" s="122" t="str">
        <f t="shared" si="26"/>
        <v> </v>
      </c>
    </row>
    <row r="134" spans="1:47" ht="34.5" customHeight="1">
      <c r="A134" s="206"/>
      <c r="B134" s="207"/>
      <c r="C134" s="208"/>
      <c r="D134" s="7">
        <f>D8</f>
        <v>1</v>
      </c>
      <c r="E134" s="7">
        <f aca="true" t="shared" si="27" ref="E134:AO134">E8</f>
        <v>2</v>
      </c>
      <c r="F134" s="7">
        <f t="shared" si="27"/>
        <v>3</v>
      </c>
      <c r="G134" s="7">
        <f t="shared" si="27"/>
        <v>4</v>
      </c>
      <c r="H134" s="7">
        <f t="shared" si="27"/>
        <v>5</v>
      </c>
      <c r="I134" s="7">
        <f t="shared" si="27"/>
        <v>6</v>
      </c>
      <c r="J134" s="7">
        <f t="shared" si="27"/>
        <v>7</v>
      </c>
      <c r="K134" s="7">
        <f t="shared" si="27"/>
        <v>8</v>
      </c>
      <c r="L134" s="7">
        <f t="shared" si="27"/>
        <v>9</v>
      </c>
      <c r="M134" s="7">
        <f t="shared" si="27"/>
        <v>10</v>
      </c>
      <c r="N134" s="7">
        <f t="shared" si="27"/>
        <v>11</v>
      </c>
      <c r="O134" s="7">
        <f t="shared" si="27"/>
        <v>12</v>
      </c>
      <c r="P134" s="7">
        <f t="shared" si="27"/>
        <v>13</v>
      </c>
      <c r="Q134" s="7">
        <f t="shared" si="27"/>
        <v>14</v>
      </c>
      <c r="R134" s="7">
        <f t="shared" si="27"/>
        <v>15</v>
      </c>
      <c r="S134" s="7">
        <f t="shared" si="27"/>
        <v>16</v>
      </c>
      <c r="T134" s="7">
        <f t="shared" si="27"/>
        <v>17</v>
      </c>
      <c r="U134" s="7">
        <f t="shared" si="27"/>
        <v>18</v>
      </c>
      <c r="V134" s="7">
        <f t="shared" si="27"/>
        <v>19</v>
      </c>
      <c r="W134" s="7">
        <f t="shared" si="27"/>
        <v>20</v>
      </c>
      <c r="X134" s="7">
        <f t="shared" si="27"/>
        <v>21</v>
      </c>
      <c r="Y134" s="7">
        <f t="shared" si="27"/>
        <v>22</v>
      </c>
      <c r="Z134" s="7">
        <f t="shared" si="27"/>
        <v>23</v>
      </c>
      <c r="AA134" s="7">
        <f t="shared" si="27"/>
        <v>24</v>
      </c>
      <c r="AB134" s="7">
        <f t="shared" si="27"/>
        <v>25</v>
      </c>
      <c r="AC134" s="7">
        <f t="shared" si="27"/>
        <v>26</v>
      </c>
      <c r="AD134" s="7">
        <f t="shared" si="27"/>
        <v>27</v>
      </c>
      <c r="AE134" s="7">
        <f t="shared" si="27"/>
        <v>28</v>
      </c>
      <c r="AF134" s="7">
        <f t="shared" si="27"/>
        <v>29</v>
      </c>
      <c r="AG134" s="7">
        <f t="shared" si="27"/>
        <v>30</v>
      </c>
      <c r="AH134" s="7">
        <f t="shared" si="27"/>
        <v>31</v>
      </c>
      <c r="AI134" s="7">
        <f t="shared" si="27"/>
        <v>32</v>
      </c>
      <c r="AJ134" s="7">
        <f t="shared" si="27"/>
        <v>33</v>
      </c>
      <c r="AK134" s="7">
        <f t="shared" si="27"/>
        <v>34</v>
      </c>
      <c r="AL134" s="7">
        <f t="shared" si="27"/>
        <v>35</v>
      </c>
      <c r="AM134" s="7">
        <f t="shared" si="27"/>
        <v>36</v>
      </c>
      <c r="AN134" s="7">
        <f t="shared" si="27"/>
        <v>37</v>
      </c>
      <c r="AO134" s="7">
        <f t="shared" si="27"/>
        <v>38</v>
      </c>
      <c r="AP134" s="7">
        <f>AP8</f>
        <v>39</v>
      </c>
      <c r="AQ134" s="209"/>
      <c r="AR134" s="210"/>
      <c r="AS134" s="210"/>
      <c r="AT134" s="210"/>
      <c r="AU134" s="210"/>
    </row>
  </sheetData>
  <sheetProtection sheet="1" objects="1" scenarios="1" insertColumns="0" insertRows="0" insertHyperlinks="0" deleteColumns="0" deleteRows="0" selectLockedCells="1" sort="0" autoFilter="0" pivotTables="0"/>
  <mergeCells count="35">
    <mergeCell ref="A134:C134"/>
    <mergeCell ref="AQ134:AU134"/>
    <mergeCell ref="A90:B92"/>
    <mergeCell ref="AQ8:AU8"/>
    <mergeCell ref="AQ92:AU92"/>
    <mergeCell ref="A8:C8"/>
    <mergeCell ref="A9:C9"/>
    <mergeCell ref="A128:B129"/>
    <mergeCell ref="A130:B132"/>
    <mergeCell ref="A133:C133"/>
    <mergeCell ref="AQ132:AU132"/>
    <mergeCell ref="A93:C93"/>
    <mergeCell ref="B95:B103"/>
    <mergeCell ref="B104:B114"/>
    <mergeCell ref="B117:B122"/>
    <mergeCell ref="B123:B125"/>
    <mergeCell ref="B1:H1"/>
    <mergeCell ref="B2:H2"/>
    <mergeCell ref="B4:H4"/>
    <mergeCell ref="B3:H3"/>
    <mergeCell ref="A88:B89"/>
    <mergeCell ref="A11:A25"/>
    <mergeCell ref="A26:A40"/>
    <mergeCell ref="A41:A52"/>
    <mergeCell ref="A53:A67"/>
    <mergeCell ref="B73:B74"/>
    <mergeCell ref="B81:B84"/>
    <mergeCell ref="A68:A87"/>
    <mergeCell ref="B70:B72"/>
    <mergeCell ref="B126:B127"/>
    <mergeCell ref="A123:A127"/>
    <mergeCell ref="A115:A116"/>
    <mergeCell ref="A117:A122"/>
    <mergeCell ref="A95:A103"/>
    <mergeCell ref="A104:A114"/>
  </mergeCells>
  <conditionalFormatting sqref="D92:AP92">
    <cfRule type="cellIs" priority="368" dxfId="0" operator="lessThan">
      <formula>0.33</formula>
    </cfRule>
    <cfRule type="cellIs" priority="369" dxfId="2" operator="between">
      <formula>0.51</formula>
      <formula>0.74</formula>
    </cfRule>
    <cfRule type="cellIs" priority="370" dxfId="1" operator="between">
      <formula>0.33</formula>
      <formula>0.5</formula>
    </cfRule>
    <cfRule type="cellIs" priority="371" dxfId="4" operator="greaterThan">
      <formula>0.75</formula>
    </cfRule>
  </conditionalFormatting>
  <conditionalFormatting sqref="AU95:AU127 AU26:AU87">
    <cfRule type="cellIs" priority="51" dxfId="2" operator="between">
      <formula>0.5</formula>
      <formula>0.74</formula>
    </cfRule>
    <cfRule type="cellIs" priority="52" dxfId="1" operator="between">
      <formula>0.34</formula>
      <formula>0.49</formula>
    </cfRule>
    <cfRule type="cellIs" priority="53" dxfId="0" operator="lessThan">
      <formula>0.33</formula>
    </cfRule>
  </conditionalFormatting>
  <conditionalFormatting sqref="AU95:AU127 AU26:AU87">
    <cfRule type="cellIs" priority="47" dxfId="1" operator="between">
      <formula>0.33</formula>
      <formula>0.49</formula>
    </cfRule>
    <cfRule type="cellIs" priority="48" dxfId="2" operator="between">
      <formula>0.5</formula>
      <formula>0.74</formula>
    </cfRule>
    <cfRule type="cellIs" priority="49" dxfId="4" operator="greaterThan">
      <formula>0.74</formula>
    </cfRule>
    <cfRule type="cellIs" priority="50" dxfId="0" operator="lessThan">
      <formula>0.33</formula>
    </cfRule>
  </conditionalFormatting>
  <conditionalFormatting sqref="AU11:AU15">
    <cfRule type="cellIs" priority="37" dxfId="2" operator="between">
      <formula>0.5</formula>
      <formula>0.74</formula>
    </cfRule>
    <cfRule type="cellIs" priority="38" dxfId="1" operator="between">
      <formula>0.34</formula>
      <formula>0.49</formula>
    </cfRule>
    <cfRule type="cellIs" priority="39" dxfId="0" operator="lessThan">
      <formula>0.33</formula>
    </cfRule>
  </conditionalFormatting>
  <conditionalFormatting sqref="AU11:AU15">
    <cfRule type="cellIs" priority="33" dxfId="1" operator="between">
      <formula>0.33</formula>
      <formula>0.49</formula>
    </cfRule>
    <cfRule type="cellIs" priority="34" dxfId="2" operator="between">
      <formula>0.5</formula>
      <formula>0.74</formula>
    </cfRule>
    <cfRule type="cellIs" priority="35" dxfId="4" operator="greaterThan">
      <formula>0.74</formula>
    </cfRule>
    <cfRule type="cellIs" priority="36" dxfId="0" operator="lessThan">
      <formula>0.33</formula>
    </cfRule>
  </conditionalFormatting>
  <conditionalFormatting sqref="D132:AP132">
    <cfRule type="cellIs" priority="15" dxfId="0" operator="lessThan">
      <formula>0.33</formula>
    </cfRule>
    <cfRule type="cellIs" priority="16" dxfId="2" operator="between">
      <formula>0.51</formula>
      <formula>0.74</formula>
    </cfRule>
    <cfRule type="cellIs" priority="17" dxfId="1" operator="between">
      <formula>0.33</formula>
      <formula>0.5</formula>
    </cfRule>
    <cfRule type="cellIs" priority="18" dxfId="4" operator="greaterThan">
      <formula>0.75</formula>
    </cfRule>
  </conditionalFormatting>
  <conditionalFormatting sqref="AU16:AU18 AU24:AU25">
    <cfRule type="cellIs" priority="12" dxfId="2" operator="between">
      <formula>0.5</formula>
      <formula>0.74</formula>
    </cfRule>
    <cfRule type="cellIs" priority="13" dxfId="1" operator="between">
      <formula>0.34</formula>
      <formula>0.49</formula>
    </cfRule>
    <cfRule type="cellIs" priority="14" dxfId="0" operator="lessThan">
      <formula>0.33</formula>
    </cfRule>
  </conditionalFormatting>
  <conditionalFormatting sqref="AU16:AU18 AU24:AU25">
    <cfRule type="cellIs" priority="8" dxfId="1" operator="between">
      <formula>0.33</formula>
      <formula>0.49</formula>
    </cfRule>
    <cfRule type="cellIs" priority="9" dxfId="2" operator="between">
      <formula>0.5</formula>
      <formula>0.74</formula>
    </cfRule>
    <cfRule type="cellIs" priority="10" dxfId="4" operator="greaterThan">
      <formula>0.74</formula>
    </cfRule>
    <cfRule type="cellIs" priority="11" dxfId="0" operator="lessThan">
      <formula>0.33</formula>
    </cfRule>
  </conditionalFormatting>
  <conditionalFormatting sqref="AU19:AU23">
    <cfRule type="cellIs" priority="1" dxfId="1" operator="between">
      <formula>0.33</formula>
      <formula>0.49</formula>
    </cfRule>
    <cfRule type="cellIs" priority="2" dxfId="2" operator="between">
      <formula>0.5</formula>
      <formula>0.74</formula>
    </cfRule>
    <cfRule type="cellIs" priority="3" dxfId="4" operator="greaterThan">
      <formula>0.74</formula>
    </cfRule>
    <cfRule type="cellIs" priority="4" dxfId="0" operator="lessThan">
      <formula>0.33</formula>
    </cfRule>
  </conditionalFormatting>
  <conditionalFormatting sqref="AU19:AU23">
    <cfRule type="cellIs" priority="5" dxfId="2" operator="between">
      <formula>0.5</formula>
      <formula>0.74</formula>
    </cfRule>
    <cfRule type="cellIs" priority="6" dxfId="1" operator="between">
      <formula>0.34</formula>
      <formula>0.49</formula>
    </cfRule>
    <cfRule type="cellIs" priority="7" dxfId="0" operator="lessThan">
      <formula>0.33</formula>
    </cfRule>
  </conditionalFormatting>
  <dataValidations count="1">
    <dataValidation type="list" allowBlank="1" showInputMessage="1" showErrorMessage="1" sqref="D95:AP127 D11:AP87">
      <formula1>valeur</formula1>
    </dataValidation>
  </dataValidations>
  <hyperlinks>
    <hyperlink ref="C64" r:id="rId1" display="_GM0512_–_livret"/>
    <hyperlink ref="C65" r:id="rId2" display="_GM0514_–_livrets"/>
    <hyperlink ref="C66" r:id="rId3" display="_GM0518_–_livret"/>
    <hyperlink ref="C67" r:id="rId4" display="_GM0519_–_livrets"/>
    <hyperlink ref="C68" r:id="rId5" display="_OG0101_–_livret"/>
    <hyperlink ref="C69" r:id="rId6" display="_OG0103_–_livrets"/>
    <hyperlink ref="C70" r:id="rId7" display="_OG0104-5-6_–_livrets"/>
    <hyperlink ref="C73" r:id="rId8" display="_OG0104-5-6_–_livret"/>
    <hyperlink ref="C74" r:id="rId9" display="_OG0104-5-6_–_livret"/>
    <hyperlink ref="C75" r:id="rId10" display="_OG0107-8_–_livrets"/>
    <hyperlink ref="C77" r:id="rId11" display="_OG0109_–_livret"/>
  </hyperlinks>
  <printOptions/>
  <pageMargins left="0.7" right="0.7" top="0.75" bottom="0.75" header="0.3" footer="0.3"/>
  <pageSetup fitToHeight="0" fitToWidth="1" horizontalDpi="300" verticalDpi="300" orientation="portrait" paperSize="9" scale="27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7">
      <selection activeCell="D20" sqref="D20:AP20"/>
    </sheetView>
  </sheetViews>
  <sheetFormatPr defaultColWidth="11.421875" defaultRowHeight="12.75"/>
  <cols>
    <col min="1" max="1" width="45.28125" style="64" customWidth="1"/>
    <col min="2" max="4" width="8.7109375" style="62" customWidth="1"/>
    <col min="5" max="5" width="10.8515625" style="62" bestFit="1" customWidth="1"/>
    <col min="6" max="31" width="8.7109375" style="62" customWidth="1"/>
    <col min="32" max="32" width="8.7109375" style="63" customWidth="1"/>
    <col min="33" max="42" width="8.7109375" style="62" customWidth="1"/>
    <col min="43" max="16384" width="11.421875" style="62" customWidth="1"/>
  </cols>
  <sheetData>
    <row r="1" spans="1:6" ht="17.25">
      <c r="A1" s="51" t="s">
        <v>26</v>
      </c>
      <c r="B1" s="230">
        <f>Classe!D2</f>
        <v>0</v>
      </c>
      <c r="C1" s="230"/>
      <c r="D1" s="231"/>
      <c r="E1" s="231"/>
      <c r="F1" s="232"/>
    </row>
    <row r="2" spans="1:6" ht="17.25">
      <c r="A2" s="52" t="s">
        <v>27</v>
      </c>
      <c r="B2" s="233">
        <f>Classe!D3</f>
        <v>0</v>
      </c>
      <c r="C2" s="233"/>
      <c r="D2" s="234"/>
      <c r="E2" s="234"/>
      <c r="F2" s="235"/>
    </row>
    <row r="3" spans="1:6" ht="17.25">
      <c r="A3" s="52" t="s">
        <v>28</v>
      </c>
      <c r="B3" s="142">
        <f>Classe!D4</f>
        <v>0</v>
      </c>
      <c r="C3" s="142"/>
      <c r="D3" s="143"/>
      <c r="E3" s="143"/>
      <c r="F3" s="144"/>
    </row>
    <row r="4" spans="1:6" ht="18" thickBot="1">
      <c r="A4" s="53" t="s">
        <v>52</v>
      </c>
      <c r="B4" s="236">
        <f>Classe!D6</f>
        <v>0</v>
      </c>
      <c r="C4" s="236"/>
      <c r="D4" s="237"/>
      <c r="E4" s="237"/>
      <c r="F4" s="238"/>
    </row>
    <row r="5" ht="13.5" thickBot="1"/>
    <row r="6" spans="1:42" s="65" customFormat="1" ht="154.5" customHeight="1" thickTop="1">
      <c r="A6" s="243" t="s">
        <v>35</v>
      </c>
      <c r="B6" s="244"/>
      <c r="C6" s="57" t="str">
        <f>CONCATENATE("Réussite de la classe ",Classe!D6)</f>
        <v>Réussite de la classe </v>
      </c>
      <c r="D6" s="55" t="str">
        <f>Classe!$E10</f>
        <v> </v>
      </c>
      <c r="E6" s="56" t="str">
        <f>Classe!$E11</f>
        <v> </v>
      </c>
      <c r="F6" s="56" t="str">
        <f>Classe!$E12</f>
        <v> </v>
      </c>
      <c r="G6" s="56" t="str">
        <f>Classe!$E13</f>
        <v> </v>
      </c>
      <c r="H6" s="56" t="str">
        <f>Classe!$E14</f>
        <v> </v>
      </c>
      <c r="I6" s="56" t="str">
        <f>Classe!$E15</f>
        <v> </v>
      </c>
      <c r="J6" s="56" t="str">
        <f>Classe!$E16</f>
        <v> </v>
      </c>
      <c r="K6" s="56" t="str">
        <f>Classe!$E17</f>
        <v> </v>
      </c>
      <c r="L6" s="56" t="str">
        <f>Classe!$E18</f>
        <v> </v>
      </c>
      <c r="M6" s="56" t="str">
        <f>Classe!$E19</f>
        <v> </v>
      </c>
      <c r="N6" s="56" t="str">
        <f>Classe!$E20</f>
        <v> </v>
      </c>
      <c r="O6" s="56" t="str">
        <f>Classe!$E21</f>
        <v> </v>
      </c>
      <c r="P6" s="56" t="str">
        <f>Classe!$E22</f>
        <v> </v>
      </c>
      <c r="Q6" s="56" t="str">
        <f>Classe!$E23</f>
        <v> </v>
      </c>
      <c r="R6" s="56" t="str">
        <f>Classe!$E24</f>
        <v> </v>
      </c>
      <c r="S6" s="56" t="str">
        <f>Classe!$E25</f>
        <v> </v>
      </c>
      <c r="T6" s="56" t="str">
        <f>Classe!$E26</f>
        <v> </v>
      </c>
      <c r="U6" s="56" t="str">
        <f>Classe!$E27</f>
        <v> </v>
      </c>
      <c r="V6" s="56" t="str">
        <f>Classe!$E28</f>
        <v> </v>
      </c>
      <c r="W6" s="56" t="str">
        <f>Classe!$E29</f>
        <v> </v>
      </c>
      <c r="X6" s="56" t="str">
        <f>Classe!$E30</f>
        <v> </v>
      </c>
      <c r="Y6" s="56" t="str">
        <f>Classe!$E31</f>
        <v> </v>
      </c>
      <c r="Z6" s="56" t="str">
        <f>Classe!$E32</f>
        <v> </v>
      </c>
      <c r="AA6" s="56" t="str">
        <f>Classe!$E33</f>
        <v> </v>
      </c>
      <c r="AB6" s="56" t="str">
        <f>Classe!$E34</f>
        <v> </v>
      </c>
      <c r="AC6" s="56" t="str">
        <f>Classe!$E35</f>
        <v> </v>
      </c>
      <c r="AD6" s="56" t="str">
        <f>Classe!$E36</f>
        <v> </v>
      </c>
      <c r="AE6" s="56" t="str">
        <f>Classe!$E37</f>
        <v> </v>
      </c>
      <c r="AF6" s="56" t="str">
        <f>Classe!$E38</f>
        <v> </v>
      </c>
      <c r="AG6" s="56" t="str">
        <f>Classe!$E39</f>
        <v> </v>
      </c>
      <c r="AH6" s="56" t="str">
        <f>Classe!$E40</f>
        <v> </v>
      </c>
      <c r="AI6" s="56" t="str">
        <f>Classe!$E41</f>
        <v> </v>
      </c>
      <c r="AJ6" s="56" t="str">
        <f>Classe!$E42</f>
        <v> </v>
      </c>
      <c r="AK6" s="56" t="str">
        <f>Classe!$E43</f>
        <v> </v>
      </c>
      <c r="AL6" s="56" t="str">
        <f>Classe!$E44</f>
        <v> </v>
      </c>
      <c r="AM6" s="56" t="str">
        <f>Classe!$E45</f>
        <v> </v>
      </c>
      <c r="AN6" s="56" t="str">
        <f>Classe!$E46</f>
        <v> </v>
      </c>
      <c r="AO6" s="56" t="str">
        <f>Classe!$E47</f>
        <v> </v>
      </c>
      <c r="AP6" s="56" t="str">
        <f>Classe!$E48</f>
        <v> </v>
      </c>
    </row>
    <row r="7" spans="1:42" ht="12.75">
      <c r="A7" s="239" t="s">
        <v>101</v>
      </c>
      <c r="B7" s="240"/>
      <c r="C7" s="66" t="e">
        <f>CONCATENATE(ROUND(Feuil1!AP4,0),"/15")</f>
        <v>#DIV/0!</v>
      </c>
      <c r="D7" s="67" t="str">
        <f>CONCATENATE(Feuil1!C4,"/15")</f>
        <v>0/15</v>
      </c>
      <c r="E7" s="67" t="str">
        <f>CONCATENATE(Feuil1!D4,"/15")</f>
        <v>0/15</v>
      </c>
      <c r="F7" s="67" t="str">
        <f>CONCATENATE(Feuil1!E4,"/15")</f>
        <v>0/15</v>
      </c>
      <c r="G7" s="67" t="str">
        <f>CONCATENATE(Feuil1!F4,"/15")</f>
        <v>0/15</v>
      </c>
      <c r="H7" s="67" t="str">
        <f>CONCATENATE(Feuil1!G4,"/15")</f>
        <v>0/15</v>
      </c>
      <c r="I7" s="67" t="str">
        <f>CONCATENATE(Feuil1!H4,"/15")</f>
        <v>0/15</v>
      </c>
      <c r="J7" s="67" t="str">
        <f>CONCATENATE(Feuil1!I4,"/15")</f>
        <v>0/15</v>
      </c>
      <c r="K7" s="67" t="str">
        <f>CONCATENATE(Feuil1!J4,"/15")</f>
        <v>0/15</v>
      </c>
      <c r="L7" s="67" t="str">
        <f>CONCATENATE(Feuil1!K4,"/15")</f>
        <v>0/15</v>
      </c>
      <c r="M7" s="67" t="str">
        <f>CONCATENATE(Feuil1!L4,"/15")</f>
        <v>0/15</v>
      </c>
      <c r="N7" s="67" t="str">
        <f>CONCATENATE(Feuil1!M4,"/15")</f>
        <v>0/15</v>
      </c>
      <c r="O7" s="67" t="str">
        <f>CONCATENATE(Feuil1!N4,"/15")</f>
        <v>0/15</v>
      </c>
      <c r="P7" s="67" t="str">
        <f>CONCATENATE(Feuil1!O4,"/15")</f>
        <v>0/15</v>
      </c>
      <c r="Q7" s="67" t="str">
        <f>CONCATENATE(Feuil1!P4,"/15")</f>
        <v>0/15</v>
      </c>
      <c r="R7" s="67" t="str">
        <f>CONCATENATE(Feuil1!Q4,"/15")</f>
        <v>0/15</v>
      </c>
      <c r="S7" s="67" t="str">
        <f>CONCATENATE(Feuil1!R4,"/15")</f>
        <v>0/15</v>
      </c>
      <c r="T7" s="67" t="str">
        <f>CONCATENATE(Feuil1!S4,"/15")</f>
        <v>0/15</v>
      </c>
      <c r="U7" s="67" t="str">
        <f>CONCATENATE(Feuil1!T4,"/15")</f>
        <v>0/15</v>
      </c>
      <c r="V7" s="67" t="str">
        <f>CONCATENATE(Feuil1!U4,"/15")</f>
        <v>0/15</v>
      </c>
      <c r="W7" s="67" t="str">
        <f>CONCATENATE(Feuil1!V4,"/15")</f>
        <v>0/15</v>
      </c>
      <c r="X7" s="67" t="str">
        <f>CONCATENATE(Feuil1!W4,"/15")</f>
        <v>0/15</v>
      </c>
      <c r="Y7" s="67" t="str">
        <f>CONCATENATE(Feuil1!X4,"/15")</f>
        <v>0/15</v>
      </c>
      <c r="Z7" s="67" t="str">
        <f>CONCATENATE(Feuil1!Y4,"/15")</f>
        <v>0/15</v>
      </c>
      <c r="AA7" s="67" t="str">
        <f>CONCATENATE(Feuil1!Z4,"/15")</f>
        <v>0/15</v>
      </c>
      <c r="AB7" s="67" t="str">
        <f>CONCATENATE(Feuil1!AA4,"/15")</f>
        <v>0/15</v>
      </c>
      <c r="AC7" s="67" t="str">
        <f>CONCATENATE(Feuil1!AB4,"/15")</f>
        <v>0/15</v>
      </c>
      <c r="AD7" s="67" t="str">
        <f>CONCATENATE(Feuil1!AC4,"/15")</f>
        <v>0/15</v>
      </c>
      <c r="AE7" s="67" t="str">
        <f>CONCATENATE(Feuil1!AD4,"/15")</f>
        <v>0/15</v>
      </c>
      <c r="AF7" s="67" t="str">
        <f>CONCATENATE(Feuil1!AE4,"/15")</f>
        <v>0/15</v>
      </c>
      <c r="AG7" s="67" t="str">
        <f>CONCATENATE(Feuil1!AF4,"/15")</f>
        <v>0/15</v>
      </c>
      <c r="AH7" s="67" t="str">
        <f>CONCATENATE(Feuil1!AG4,"/15")</f>
        <v>0/15</v>
      </c>
      <c r="AI7" s="67" t="str">
        <f>CONCATENATE(Feuil1!AH4,"/15")</f>
        <v>0/15</v>
      </c>
      <c r="AJ7" s="67" t="str">
        <f>CONCATENATE(Feuil1!AI4,"/15")</f>
        <v>0/15</v>
      </c>
      <c r="AK7" s="67" t="str">
        <f>CONCATENATE(Feuil1!AJ4,"/15")</f>
        <v>0/15</v>
      </c>
      <c r="AL7" s="67" t="str">
        <f>CONCATENATE(Feuil1!AK4,"/15")</f>
        <v>0/15</v>
      </c>
      <c r="AM7" s="67" t="str">
        <f>CONCATENATE(Feuil1!AL4,"/15")</f>
        <v>0/15</v>
      </c>
      <c r="AN7" s="67" t="str">
        <f>CONCATENATE(Feuil1!AM4,"/15")</f>
        <v>0/15</v>
      </c>
      <c r="AO7" s="67" t="str">
        <f>CONCATENATE(Feuil1!AN4,"/15")</f>
        <v>0/15</v>
      </c>
      <c r="AP7" s="67" t="str">
        <f>CONCATENATE(Feuil1!AO4,"/15")</f>
        <v>0/15</v>
      </c>
    </row>
    <row r="8" spans="1:42" ht="12.75">
      <c r="A8" s="228" t="s">
        <v>3</v>
      </c>
      <c r="B8" s="229"/>
      <c r="C8" s="66" t="e">
        <f>CONCATENATE(ROUND(Feuil1!AP5,0),"/15")</f>
        <v>#DIV/0!</v>
      </c>
      <c r="D8" s="68" t="str">
        <f>CONCATENATE(Feuil1!C5,"/15")</f>
        <v>0/15</v>
      </c>
      <c r="E8" s="68" t="str">
        <f>CONCATENATE(Feuil1!D5,"/15")</f>
        <v>0/15</v>
      </c>
      <c r="F8" s="68" t="str">
        <f>CONCATENATE(Feuil1!E5,"/15")</f>
        <v>0/15</v>
      </c>
      <c r="G8" s="68" t="str">
        <f>CONCATENATE(Feuil1!F5,"/15")</f>
        <v>0/15</v>
      </c>
      <c r="H8" s="68" t="str">
        <f>CONCATENATE(Feuil1!G5,"/15")</f>
        <v>0/15</v>
      </c>
      <c r="I8" s="68" t="str">
        <f>CONCATENATE(Feuil1!H5,"/15")</f>
        <v>0/15</v>
      </c>
      <c r="J8" s="68" t="str">
        <f>CONCATENATE(Feuil1!I5,"/15")</f>
        <v>0/15</v>
      </c>
      <c r="K8" s="68" t="str">
        <f>CONCATENATE(Feuil1!J5,"/15")</f>
        <v>0/15</v>
      </c>
      <c r="L8" s="68" t="str">
        <f>CONCATENATE(Feuil1!K5,"/15")</f>
        <v>0/15</v>
      </c>
      <c r="M8" s="68" t="str">
        <f>CONCATENATE(Feuil1!L5,"/15")</f>
        <v>0/15</v>
      </c>
      <c r="N8" s="68" t="str">
        <f>CONCATENATE(Feuil1!M5,"/15")</f>
        <v>0/15</v>
      </c>
      <c r="O8" s="68" t="str">
        <f>CONCATENATE(Feuil1!N5,"/15")</f>
        <v>0/15</v>
      </c>
      <c r="P8" s="68" t="str">
        <f>CONCATENATE(Feuil1!O5,"/15")</f>
        <v>0/15</v>
      </c>
      <c r="Q8" s="68" t="str">
        <f>CONCATENATE(Feuil1!P5,"/15")</f>
        <v>0/15</v>
      </c>
      <c r="R8" s="68" t="str">
        <f>CONCATENATE(Feuil1!Q5,"/15")</f>
        <v>0/15</v>
      </c>
      <c r="S8" s="68" t="str">
        <f>CONCATENATE(Feuil1!R5,"/15")</f>
        <v>0/15</v>
      </c>
      <c r="T8" s="68" t="str">
        <f>CONCATENATE(Feuil1!S5,"/15")</f>
        <v>0/15</v>
      </c>
      <c r="U8" s="68" t="str">
        <f>CONCATENATE(Feuil1!T5,"/15")</f>
        <v>0/15</v>
      </c>
      <c r="V8" s="68" t="str">
        <f>CONCATENATE(Feuil1!U5,"/15")</f>
        <v>0/15</v>
      </c>
      <c r="W8" s="68" t="str">
        <f>CONCATENATE(Feuil1!V5,"/15")</f>
        <v>0/15</v>
      </c>
      <c r="X8" s="68" t="str">
        <f>CONCATENATE(Feuil1!W5,"/15")</f>
        <v>0/15</v>
      </c>
      <c r="Y8" s="68" t="str">
        <f>CONCATENATE(Feuil1!X5,"/15")</f>
        <v>0/15</v>
      </c>
      <c r="Z8" s="68" t="str">
        <f>CONCATENATE(Feuil1!Y5,"/15")</f>
        <v>0/15</v>
      </c>
      <c r="AA8" s="68" t="str">
        <f>CONCATENATE(Feuil1!Z5,"/15")</f>
        <v>0/15</v>
      </c>
      <c r="AB8" s="68" t="str">
        <f>CONCATENATE(Feuil1!AA5,"/15")</f>
        <v>0/15</v>
      </c>
      <c r="AC8" s="68" t="str">
        <f>CONCATENATE(Feuil1!AB5,"/15")</f>
        <v>0/15</v>
      </c>
      <c r="AD8" s="68" t="str">
        <f>CONCATENATE(Feuil1!AC5,"/15")</f>
        <v>0/15</v>
      </c>
      <c r="AE8" s="68" t="str">
        <f>CONCATENATE(Feuil1!AD5,"/15")</f>
        <v>0/15</v>
      </c>
      <c r="AF8" s="68" t="str">
        <f>CONCATENATE(Feuil1!AE5,"/15")</f>
        <v>0/15</v>
      </c>
      <c r="AG8" s="68" t="str">
        <f>CONCATENATE(Feuil1!AF5,"/15")</f>
        <v>0/15</v>
      </c>
      <c r="AH8" s="68" t="str">
        <f>CONCATENATE(Feuil1!AG5,"/15")</f>
        <v>0/15</v>
      </c>
      <c r="AI8" s="68" t="str">
        <f>CONCATENATE(Feuil1!AH5,"/15")</f>
        <v>0/15</v>
      </c>
      <c r="AJ8" s="68" t="str">
        <f>CONCATENATE(Feuil1!AI5,"/15")</f>
        <v>0/15</v>
      </c>
      <c r="AK8" s="68" t="str">
        <f>CONCATENATE(Feuil1!AJ5,"/15")</f>
        <v>0/15</v>
      </c>
      <c r="AL8" s="68" t="str">
        <f>CONCATENATE(Feuil1!AK5,"/15")</f>
        <v>0/15</v>
      </c>
      <c r="AM8" s="68" t="str">
        <f>CONCATENATE(Feuil1!AL5,"/15")</f>
        <v>0/15</v>
      </c>
      <c r="AN8" s="68" t="str">
        <f>CONCATENATE(Feuil1!AM5,"/15")</f>
        <v>0/15</v>
      </c>
      <c r="AO8" s="68" t="str">
        <f>CONCATENATE(Feuil1!AN5,"/15")</f>
        <v>0/15</v>
      </c>
      <c r="AP8" s="68" t="str">
        <f>CONCATENATE(Feuil1!AO5,"/15")</f>
        <v>0/15</v>
      </c>
    </row>
    <row r="9" spans="1:42" ht="12.75">
      <c r="A9" s="239" t="s">
        <v>5</v>
      </c>
      <c r="B9" s="240"/>
      <c r="C9" s="66" t="e">
        <f>CONCATENATE(ROUND(Feuil1!AP6,0),"/12")</f>
        <v>#DIV/0!</v>
      </c>
      <c r="D9" s="67" t="str">
        <f>CONCATENATE(Feuil1!C6,"/12")</f>
        <v>0/12</v>
      </c>
      <c r="E9" s="67" t="str">
        <f>CONCATENATE(Feuil1!D6,"/12")</f>
        <v>0/12</v>
      </c>
      <c r="F9" s="67" t="str">
        <f>CONCATENATE(Feuil1!E6,"/12")</f>
        <v>0/12</v>
      </c>
      <c r="G9" s="67" t="str">
        <f>CONCATENATE(Feuil1!F6,"/12")</f>
        <v>0/12</v>
      </c>
      <c r="H9" s="67" t="str">
        <f>CONCATENATE(Feuil1!G6,"/12")</f>
        <v>0/12</v>
      </c>
      <c r="I9" s="67" t="str">
        <f>CONCATENATE(Feuil1!H6,"/12")</f>
        <v>0/12</v>
      </c>
      <c r="J9" s="67" t="str">
        <f>CONCATENATE(Feuil1!I6,"/12")</f>
        <v>0/12</v>
      </c>
      <c r="K9" s="67" t="str">
        <f>CONCATENATE(Feuil1!J6,"/12")</f>
        <v>0/12</v>
      </c>
      <c r="L9" s="67" t="str">
        <f>CONCATENATE(Feuil1!K6,"/12")</f>
        <v>0/12</v>
      </c>
      <c r="M9" s="67" t="str">
        <f>CONCATENATE(Feuil1!L6,"/12")</f>
        <v>0/12</v>
      </c>
      <c r="N9" s="67" t="str">
        <f>CONCATENATE(Feuil1!M6,"/12")</f>
        <v>0/12</v>
      </c>
      <c r="O9" s="67" t="str">
        <f>CONCATENATE(Feuil1!N6,"/12")</f>
        <v>0/12</v>
      </c>
      <c r="P9" s="67" t="str">
        <f>CONCATENATE(Feuil1!O6,"/12")</f>
        <v>0/12</v>
      </c>
      <c r="Q9" s="67" t="str">
        <f>CONCATENATE(Feuil1!P6,"/12")</f>
        <v>0/12</v>
      </c>
      <c r="R9" s="67" t="str">
        <f>CONCATENATE(Feuil1!Q6,"/12")</f>
        <v>0/12</v>
      </c>
      <c r="S9" s="67" t="str">
        <f>CONCATENATE(Feuil1!R6,"/12")</f>
        <v>0/12</v>
      </c>
      <c r="T9" s="67" t="str">
        <f>CONCATENATE(Feuil1!S6,"/12")</f>
        <v>0/12</v>
      </c>
      <c r="U9" s="67" t="str">
        <f>CONCATENATE(Feuil1!T6,"/12")</f>
        <v>0/12</v>
      </c>
      <c r="V9" s="67" t="str">
        <f>CONCATENATE(Feuil1!U6,"/12")</f>
        <v>0/12</v>
      </c>
      <c r="W9" s="67" t="str">
        <f>CONCATENATE(Feuil1!V6,"/12")</f>
        <v>0/12</v>
      </c>
      <c r="X9" s="67" t="str">
        <f>CONCATENATE(Feuil1!W6,"/12")</f>
        <v>0/12</v>
      </c>
      <c r="Y9" s="67" t="str">
        <f>CONCATENATE(Feuil1!X6,"/12")</f>
        <v>0/12</v>
      </c>
      <c r="Z9" s="67" t="str">
        <f>CONCATENATE(Feuil1!Y6,"/12")</f>
        <v>0/12</v>
      </c>
      <c r="AA9" s="67" t="str">
        <f>CONCATENATE(Feuil1!Z6,"/12")</f>
        <v>0/12</v>
      </c>
      <c r="AB9" s="67" t="str">
        <f>CONCATENATE(Feuil1!AA6,"/12")</f>
        <v>0/12</v>
      </c>
      <c r="AC9" s="67" t="str">
        <f>CONCATENATE(Feuil1!AB6,"/12")</f>
        <v>0/12</v>
      </c>
      <c r="AD9" s="67" t="str">
        <f>CONCATENATE(Feuil1!AC6,"/12")</f>
        <v>0/12</v>
      </c>
      <c r="AE9" s="67" t="str">
        <f>CONCATENATE(Feuil1!AD6,"/12")</f>
        <v>0/12</v>
      </c>
      <c r="AF9" s="67" t="str">
        <f>CONCATENATE(Feuil1!AE6,"/12")</f>
        <v>0/12</v>
      </c>
      <c r="AG9" s="67" t="str">
        <f>CONCATENATE(Feuil1!AF6,"/12")</f>
        <v>0/12</v>
      </c>
      <c r="AH9" s="67" t="str">
        <f>CONCATENATE(Feuil1!AG6,"/12")</f>
        <v>0/12</v>
      </c>
      <c r="AI9" s="67" t="str">
        <f>CONCATENATE(Feuil1!AH6,"/12")</f>
        <v>0/12</v>
      </c>
      <c r="AJ9" s="67" t="str">
        <f>CONCATENATE(Feuil1!AI6,"/12")</f>
        <v>0/12</v>
      </c>
      <c r="AK9" s="67" t="str">
        <f>CONCATENATE(Feuil1!AJ6,"/12")</f>
        <v>0/12</v>
      </c>
      <c r="AL9" s="67" t="str">
        <f>CONCATENATE(Feuil1!AK6,"/12")</f>
        <v>0/12</v>
      </c>
      <c r="AM9" s="67" t="str">
        <f>CONCATENATE(Feuil1!AL6,"/12")</f>
        <v>0/12</v>
      </c>
      <c r="AN9" s="67" t="str">
        <f>CONCATENATE(Feuil1!AM6,"/12")</f>
        <v>0/12</v>
      </c>
      <c r="AO9" s="67" t="str">
        <f>CONCATENATE(Feuil1!AN6,"/12")</f>
        <v>0/12</v>
      </c>
      <c r="AP9" s="67" t="str">
        <f>CONCATENATE(Feuil1!AO6,"/12")</f>
        <v>0/12</v>
      </c>
    </row>
    <row r="10" spans="1:42" ht="12.75">
      <c r="A10" s="228" t="s">
        <v>4</v>
      </c>
      <c r="B10" s="229"/>
      <c r="C10" s="66" t="e">
        <f>CONCATENATE(ROUND(Feuil1!AP7,0),"/14")</f>
        <v>#DIV/0!</v>
      </c>
      <c r="D10" s="69" t="str">
        <f>CONCATENATE(Feuil1!C7,"/14")</f>
        <v>0/14</v>
      </c>
      <c r="E10" s="69" t="str">
        <f>CONCATENATE(Feuil1!D7,"/14")</f>
        <v>0/14</v>
      </c>
      <c r="F10" s="69" t="str">
        <f>CONCATENATE(Feuil1!E7,"/14")</f>
        <v>0/14</v>
      </c>
      <c r="G10" s="69" t="str">
        <f>CONCATENATE(Feuil1!F7,"/14")</f>
        <v>0/14</v>
      </c>
      <c r="H10" s="69" t="str">
        <f>CONCATENATE(Feuil1!G7,"/14")</f>
        <v>0/14</v>
      </c>
      <c r="I10" s="69" t="str">
        <f>CONCATENATE(Feuil1!H7,"/14")</f>
        <v>0/14</v>
      </c>
      <c r="J10" s="69" t="str">
        <f>CONCATENATE(Feuil1!I7,"/14")</f>
        <v>0/14</v>
      </c>
      <c r="K10" s="69" t="str">
        <f>CONCATENATE(Feuil1!J7,"/14")</f>
        <v>0/14</v>
      </c>
      <c r="L10" s="69" t="str">
        <f>CONCATENATE(Feuil1!K7,"/14")</f>
        <v>0/14</v>
      </c>
      <c r="M10" s="69" t="str">
        <f>CONCATENATE(Feuil1!L7,"/14")</f>
        <v>0/14</v>
      </c>
      <c r="N10" s="69" t="str">
        <f>CONCATENATE(Feuil1!M7,"/14")</f>
        <v>0/14</v>
      </c>
      <c r="O10" s="69" t="str">
        <f>CONCATENATE(Feuil1!N7,"/14")</f>
        <v>0/14</v>
      </c>
      <c r="P10" s="69" t="str">
        <f>CONCATENATE(Feuil1!O7,"/14")</f>
        <v>0/14</v>
      </c>
      <c r="Q10" s="69" t="str">
        <f>CONCATENATE(Feuil1!P7,"/14")</f>
        <v>0/14</v>
      </c>
      <c r="R10" s="69" t="str">
        <f>CONCATENATE(Feuil1!Q7,"/14")</f>
        <v>0/14</v>
      </c>
      <c r="S10" s="69" t="str">
        <f>CONCATENATE(Feuil1!R7,"/14")</f>
        <v>0/14</v>
      </c>
      <c r="T10" s="69" t="str">
        <f>CONCATENATE(Feuil1!S7,"/14")</f>
        <v>0/14</v>
      </c>
      <c r="U10" s="69" t="str">
        <f>CONCATENATE(Feuil1!T7,"/14")</f>
        <v>0/14</v>
      </c>
      <c r="V10" s="69" t="str">
        <f>CONCATENATE(Feuil1!U7,"/14")</f>
        <v>0/14</v>
      </c>
      <c r="W10" s="69" t="str">
        <f>CONCATENATE(Feuil1!V7,"/14")</f>
        <v>0/14</v>
      </c>
      <c r="X10" s="69" t="str">
        <f>CONCATENATE(Feuil1!W7,"/14")</f>
        <v>0/14</v>
      </c>
      <c r="Y10" s="69" t="str">
        <f>CONCATENATE(Feuil1!X7,"/14")</f>
        <v>0/14</v>
      </c>
      <c r="Z10" s="69" t="str">
        <f>CONCATENATE(Feuil1!Y7,"/14")</f>
        <v>0/14</v>
      </c>
      <c r="AA10" s="69" t="str">
        <f>CONCATENATE(Feuil1!Z7,"/14")</f>
        <v>0/14</v>
      </c>
      <c r="AB10" s="69" t="str">
        <f>CONCATENATE(Feuil1!AA7,"/14")</f>
        <v>0/14</v>
      </c>
      <c r="AC10" s="69" t="str">
        <f>CONCATENATE(Feuil1!AB7,"/14")</f>
        <v>0/14</v>
      </c>
      <c r="AD10" s="69" t="str">
        <f>CONCATENATE(Feuil1!AC7,"/14")</f>
        <v>0/14</v>
      </c>
      <c r="AE10" s="69" t="str">
        <f>CONCATENATE(Feuil1!AD7,"/14")</f>
        <v>0/14</v>
      </c>
      <c r="AF10" s="69" t="str">
        <f>CONCATENATE(Feuil1!AE7,"/14")</f>
        <v>0/14</v>
      </c>
      <c r="AG10" s="69" t="str">
        <f>CONCATENATE(Feuil1!AF7,"/14")</f>
        <v>0/14</v>
      </c>
      <c r="AH10" s="69" t="str">
        <f>CONCATENATE(Feuil1!AG7,"/14")</f>
        <v>0/14</v>
      </c>
      <c r="AI10" s="69" t="str">
        <f>CONCATENATE(Feuil1!AH7,"/14")</f>
        <v>0/14</v>
      </c>
      <c r="AJ10" s="69" t="str">
        <f>CONCATENATE(Feuil1!AI7,"/14")</f>
        <v>0/14</v>
      </c>
      <c r="AK10" s="69" t="str">
        <f>CONCATENATE(Feuil1!AJ7,"/14")</f>
        <v>0/14</v>
      </c>
      <c r="AL10" s="69" t="str">
        <f>CONCATENATE(Feuil1!AK7,"/14")</f>
        <v>0/14</v>
      </c>
      <c r="AM10" s="69" t="str">
        <f>CONCATENATE(Feuil1!AL7,"/14")</f>
        <v>0/14</v>
      </c>
      <c r="AN10" s="69" t="str">
        <f>CONCATENATE(Feuil1!AM7,"/14")</f>
        <v>0/14</v>
      </c>
      <c r="AO10" s="69" t="str">
        <f>CONCATENATE(Feuil1!AN7,"/14")</f>
        <v>0/14</v>
      </c>
      <c r="AP10" s="69" t="str">
        <f>CONCATENATE(Feuil1!AO7,"/14")</f>
        <v>0/14</v>
      </c>
    </row>
    <row r="11" spans="1:42" ht="13.5" thickBot="1">
      <c r="A11" s="239" t="s">
        <v>174</v>
      </c>
      <c r="B11" s="240"/>
      <c r="C11" s="66" t="e">
        <f>CONCATENATE(ROUND(Feuil1!AP8,0),"/16")</f>
        <v>#DIV/0!</v>
      </c>
      <c r="D11" s="67" t="str">
        <f>CONCATENATE(Feuil1!C8,"/20")</f>
        <v>0/20</v>
      </c>
      <c r="E11" s="67" t="str">
        <f>CONCATENATE(Feuil1!D8,"/20")</f>
        <v>0/20</v>
      </c>
      <c r="F11" s="67" t="str">
        <f>CONCATENATE(Feuil1!E8,"/20")</f>
        <v>0/20</v>
      </c>
      <c r="G11" s="67" t="str">
        <f>CONCATENATE(Feuil1!F8,"/20")</f>
        <v>0/20</v>
      </c>
      <c r="H11" s="67" t="str">
        <f>CONCATENATE(Feuil1!G8,"/20")</f>
        <v>0/20</v>
      </c>
      <c r="I11" s="67" t="str">
        <f>CONCATENATE(Feuil1!H8,"/20")</f>
        <v>0/20</v>
      </c>
      <c r="J11" s="67" t="str">
        <f>CONCATENATE(Feuil1!I8,"/20")</f>
        <v>0/20</v>
      </c>
      <c r="K11" s="67" t="str">
        <f>CONCATENATE(Feuil1!J8,"/20")</f>
        <v>0/20</v>
      </c>
      <c r="L11" s="67" t="str">
        <f>CONCATENATE(Feuil1!K8,"/20")</f>
        <v>0/20</v>
      </c>
      <c r="M11" s="67" t="str">
        <f>CONCATENATE(Feuil1!L8,"/20")</f>
        <v>0/20</v>
      </c>
      <c r="N11" s="67" t="str">
        <f>CONCATENATE(Feuil1!M8,"/20")</f>
        <v>0/20</v>
      </c>
      <c r="O11" s="67" t="str">
        <f>CONCATENATE(Feuil1!N8,"/20")</f>
        <v>0/20</v>
      </c>
      <c r="P11" s="67" t="str">
        <f>CONCATENATE(Feuil1!O8,"/20")</f>
        <v>0/20</v>
      </c>
      <c r="Q11" s="67" t="str">
        <f>CONCATENATE(Feuil1!P8,"/20")</f>
        <v>0/20</v>
      </c>
      <c r="R11" s="67" t="str">
        <f>CONCATENATE(Feuil1!Q8,"/20")</f>
        <v>0/20</v>
      </c>
      <c r="S11" s="67" t="str">
        <f>CONCATENATE(Feuil1!R8,"/20")</f>
        <v>0/20</v>
      </c>
      <c r="T11" s="67" t="str">
        <f>CONCATENATE(Feuil1!S8,"/20")</f>
        <v>0/20</v>
      </c>
      <c r="U11" s="67" t="str">
        <f>CONCATENATE(Feuil1!T8,"/20")</f>
        <v>0/20</v>
      </c>
      <c r="V11" s="67" t="str">
        <f>CONCATENATE(Feuil1!U8,"/20")</f>
        <v>0/20</v>
      </c>
      <c r="W11" s="67" t="str">
        <f>CONCATENATE(Feuil1!V8,"/20")</f>
        <v>0/20</v>
      </c>
      <c r="X11" s="67" t="str">
        <f>CONCATENATE(Feuil1!W8,"/20")</f>
        <v>0/20</v>
      </c>
      <c r="Y11" s="67" t="str">
        <f>CONCATENATE(Feuil1!X8,"/20")</f>
        <v>0/20</v>
      </c>
      <c r="Z11" s="67" t="str">
        <f>CONCATENATE(Feuil1!Y8,"/20")</f>
        <v>0/20</v>
      </c>
      <c r="AA11" s="67" t="str">
        <f>CONCATENATE(Feuil1!Z8,"/20")</f>
        <v>0/20</v>
      </c>
      <c r="AB11" s="67" t="str">
        <f>CONCATENATE(Feuil1!AA8,"/20")</f>
        <v>0/20</v>
      </c>
      <c r="AC11" s="67" t="str">
        <f>CONCATENATE(Feuil1!AB8,"/20")</f>
        <v>0/20</v>
      </c>
      <c r="AD11" s="67" t="str">
        <f>CONCATENATE(Feuil1!AC8,"/20")</f>
        <v>0/20</v>
      </c>
      <c r="AE11" s="67" t="str">
        <f>CONCATENATE(Feuil1!AD8,"/20")</f>
        <v>0/20</v>
      </c>
      <c r="AF11" s="67" t="str">
        <f>CONCATENATE(Feuil1!AE8,"/20")</f>
        <v>0/20</v>
      </c>
      <c r="AG11" s="67" t="str">
        <f>CONCATENATE(Feuil1!AF8,"/20")</f>
        <v>0/20</v>
      </c>
      <c r="AH11" s="67" t="str">
        <f>CONCATENATE(Feuil1!AG8,"/20")</f>
        <v>0/20</v>
      </c>
      <c r="AI11" s="67" t="str">
        <f>CONCATENATE(Feuil1!AH8,"/20")</f>
        <v>0/20</v>
      </c>
      <c r="AJ11" s="67" t="str">
        <f>CONCATENATE(Feuil1!AI8,"/20")</f>
        <v>0/20</v>
      </c>
      <c r="AK11" s="67" t="str">
        <f>CONCATENATE(Feuil1!AJ8,"/20")</f>
        <v>0/20</v>
      </c>
      <c r="AL11" s="67" t="str">
        <f>CONCATENATE(Feuil1!AK8,"/20")</f>
        <v>0/20</v>
      </c>
      <c r="AM11" s="67" t="str">
        <f>CONCATENATE(Feuil1!AL8,"/20")</f>
        <v>0/20</v>
      </c>
      <c r="AN11" s="67" t="str">
        <f>CONCATENATE(Feuil1!AM8,"/20")</f>
        <v>0/20</v>
      </c>
      <c r="AO11" s="67" t="str">
        <f>CONCATENATE(Feuil1!AN8,"/20")</f>
        <v>0/20</v>
      </c>
      <c r="AP11" s="67" t="str">
        <f>CONCATENATE(Feuil1!AO8,"/20")</f>
        <v>0/20</v>
      </c>
    </row>
    <row r="12" spans="1:42" ht="12.75">
      <c r="A12" s="249" t="s">
        <v>49</v>
      </c>
      <c r="B12" s="250"/>
      <c r="C12" s="66" t="e">
        <f>CONCATENATE(ROUND(Feuil1!AP9,0),"/76")</f>
        <v>#DIV/0!</v>
      </c>
      <c r="D12" s="70" t="str">
        <f>CONCATENATE(Feuil1!C9,"/76")</f>
        <v>0/76</v>
      </c>
      <c r="E12" s="70" t="str">
        <f>CONCATENATE(Feuil1!D9,"/76")</f>
        <v>0/76</v>
      </c>
      <c r="F12" s="70" t="str">
        <f>CONCATENATE(Feuil1!E9,"/76")</f>
        <v>0/76</v>
      </c>
      <c r="G12" s="70" t="str">
        <f>CONCATENATE(Feuil1!F9,"/76")</f>
        <v>0/76</v>
      </c>
      <c r="H12" s="70" t="str">
        <f>CONCATENATE(Feuil1!G9,"/76")</f>
        <v>0/76</v>
      </c>
      <c r="I12" s="70" t="str">
        <f>CONCATENATE(Feuil1!H9,"/76")</f>
        <v>0/76</v>
      </c>
      <c r="J12" s="70" t="str">
        <f>CONCATENATE(Feuil1!I9,"/76")</f>
        <v>0/76</v>
      </c>
      <c r="K12" s="70" t="str">
        <f>CONCATENATE(Feuil1!J9,"/76")</f>
        <v>0/76</v>
      </c>
      <c r="L12" s="70" t="str">
        <f>CONCATENATE(Feuil1!K9,"/76")</f>
        <v>0/76</v>
      </c>
      <c r="M12" s="70" t="str">
        <f>CONCATENATE(Feuil1!L9,"/76")</f>
        <v>0/76</v>
      </c>
      <c r="N12" s="70" t="str">
        <f>CONCATENATE(Feuil1!M9,"/76")</f>
        <v>0/76</v>
      </c>
      <c r="O12" s="70" t="str">
        <f>CONCATENATE(Feuil1!N9,"/76")</f>
        <v>0/76</v>
      </c>
      <c r="P12" s="70" t="str">
        <f>CONCATENATE(Feuil1!O9,"/76")</f>
        <v>0/76</v>
      </c>
      <c r="Q12" s="70" t="str">
        <f>CONCATENATE(Feuil1!P9,"/76")</f>
        <v>0/76</v>
      </c>
      <c r="R12" s="70" t="str">
        <f>CONCATENATE(Feuil1!Q9,"/76")</f>
        <v>0/76</v>
      </c>
      <c r="S12" s="70" t="str">
        <f>CONCATENATE(Feuil1!R9,"/76")</f>
        <v>0/76</v>
      </c>
      <c r="T12" s="70" t="str">
        <f>CONCATENATE(Feuil1!S9,"/76")</f>
        <v>0/76</v>
      </c>
      <c r="U12" s="70" t="str">
        <f>CONCATENATE(Feuil1!T9,"/76")</f>
        <v>0/76</v>
      </c>
      <c r="V12" s="70" t="str">
        <f>CONCATENATE(Feuil1!U9,"/76")</f>
        <v>0/76</v>
      </c>
      <c r="W12" s="70" t="str">
        <f>CONCATENATE(Feuil1!V9,"/76")</f>
        <v>0/76</v>
      </c>
      <c r="X12" s="70" t="str">
        <f>CONCATENATE(Feuil1!W9,"/76")</f>
        <v>0/76</v>
      </c>
      <c r="Y12" s="70" t="str">
        <f>CONCATENATE(Feuil1!X9,"/76")</f>
        <v>0/76</v>
      </c>
      <c r="Z12" s="70" t="str">
        <f>CONCATENATE(Feuil1!Y9,"/76")</f>
        <v>0/76</v>
      </c>
      <c r="AA12" s="70" t="str">
        <f>CONCATENATE(Feuil1!Z9,"/76")</f>
        <v>0/76</v>
      </c>
      <c r="AB12" s="70" t="str">
        <f>CONCATENATE(Feuil1!AA9,"/76")</f>
        <v>0/76</v>
      </c>
      <c r="AC12" s="70" t="str">
        <f>CONCATENATE(Feuil1!AB9,"/76")</f>
        <v>0/76</v>
      </c>
      <c r="AD12" s="70" t="str">
        <f>CONCATENATE(Feuil1!AC9,"/76")</f>
        <v>0/76</v>
      </c>
      <c r="AE12" s="70" t="str">
        <f>CONCATENATE(Feuil1!AD9,"/76")</f>
        <v>0/76</v>
      </c>
      <c r="AF12" s="70" t="str">
        <f>CONCATENATE(Feuil1!AE9,"/76")</f>
        <v>0/76</v>
      </c>
      <c r="AG12" s="70" t="str">
        <f>CONCATENATE(Feuil1!AF9,"/76")</f>
        <v>0/76</v>
      </c>
      <c r="AH12" s="70" t="str">
        <f>CONCATENATE(Feuil1!AG9,"/76")</f>
        <v>0/76</v>
      </c>
      <c r="AI12" s="70" t="str">
        <f>CONCATENATE(Feuil1!AH9,"/76")</f>
        <v>0/76</v>
      </c>
      <c r="AJ12" s="70" t="str">
        <f>CONCATENATE(Feuil1!AI9,"/76")</f>
        <v>0/76</v>
      </c>
      <c r="AK12" s="70" t="str">
        <f>CONCATENATE(Feuil1!AJ9,"/76")</f>
        <v>0/76</v>
      </c>
      <c r="AL12" s="70" t="str">
        <f>CONCATENATE(Feuil1!AK9,"/76")</f>
        <v>0/76</v>
      </c>
      <c r="AM12" s="70" t="str">
        <f>CONCATENATE(Feuil1!AL9,"/76")</f>
        <v>0/76</v>
      </c>
      <c r="AN12" s="70" t="str">
        <f>CONCATENATE(Feuil1!AM9,"/76")</f>
        <v>0/76</v>
      </c>
      <c r="AO12" s="70" t="str">
        <f>CONCATENATE(Feuil1!AN9,"/76")</f>
        <v>0/76</v>
      </c>
      <c r="AP12" s="70" t="str">
        <f>CONCATENATE(Feuil1!AO9,"/76")</f>
        <v>0/76</v>
      </c>
    </row>
    <row r="13" spans="1:42" s="72" customFormat="1" ht="13.5" thickBot="1">
      <c r="A13" s="249" t="s">
        <v>50</v>
      </c>
      <c r="B13" s="250"/>
      <c r="C13" s="66" t="e">
        <f>CONCATENATE(ROUND(Feuil1!AP10,0),"/76")</f>
        <v>#DIV/0!</v>
      </c>
      <c r="D13" s="71" t="str">
        <f>CONCATENATE(Feuil1!C10,"/76")</f>
        <v>0/76</v>
      </c>
      <c r="E13" s="71" t="str">
        <f>CONCATENATE(Feuil1!D10,"/76")</f>
        <v>0/76</v>
      </c>
      <c r="F13" s="71" t="str">
        <f>CONCATENATE(Feuil1!E10,"/76")</f>
        <v>0/76</v>
      </c>
      <c r="G13" s="71" t="str">
        <f>CONCATENATE(Feuil1!F10,"/76")</f>
        <v>0/76</v>
      </c>
      <c r="H13" s="71" t="str">
        <f>CONCATENATE(Feuil1!G10,"/76")</f>
        <v>0/76</v>
      </c>
      <c r="I13" s="71" t="str">
        <f>CONCATENATE(Feuil1!H10,"/76")</f>
        <v>0/76</v>
      </c>
      <c r="J13" s="71" t="str">
        <f>CONCATENATE(Feuil1!I10,"/76")</f>
        <v>0/76</v>
      </c>
      <c r="K13" s="71" t="str">
        <f>CONCATENATE(Feuil1!J10,"/76")</f>
        <v>0/76</v>
      </c>
      <c r="L13" s="71" t="str">
        <f>CONCATENATE(Feuil1!K10,"/76")</f>
        <v>0/76</v>
      </c>
      <c r="M13" s="71" t="str">
        <f>CONCATENATE(Feuil1!L10,"/76")</f>
        <v>0/76</v>
      </c>
      <c r="N13" s="71" t="str">
        <f>CONCATENATE(Feuil1!M10,"/76")</f>
        <v>0/76</v>
      </c>
      <c r="O13" s="71" t="str">
        <f>CONCATENATE(Feuil1!N10,"/76")</f>
        <v>0/76</v>
      </c>
      <c r="P13" s="71" t="str">
        <f>CONCATENATE(Feuil1!O10,"/76")</f>
        <v>0/76</v>
      </c>
      <c r="Q13" s="71" t="str">
        <f>CONCATENATE(Feuil1!P10,"/76")</f>
        <v>0/76</v>
      </c>
      <c r="R13" s="71" t="str">
        <f>CONCATENATE(Feuil1!Q10,"/76")</f>
        <v>0/76</v>
      </c>
      <c r="S13" s="71" t="str">
        <f>CONCATENATE(Feuil1!R10,"/76")</f>
        <v>0/76</v>
      </c>
      <c r="T13" s="71" t="str">
        <f>CONCATENATE(Feuil1!S10,"/76")</f>
        <v>0/76</v>
      </c>
      <c r="U13" s="71" t="str">
        <f>CONCATENATE(Feuil1!T10,"/76")</f>
        <v>0/76</v>
      </c>
      <c r="V13" s="71" t="str">
        <f>CONCATENATE(Feuil1!U10,"/76")</f>
        <v>0/76</v>
      </c>
      <c r="W13" s="71" t="str">
        <f>CONCATENATE(Feuil1!V10,"/76")</f>
        <v>0/76</v>
      </c>
      <c r="X13" s="71" t="str">
        <f>CONCATENATE(Feuil1!W10,"/76")</f>
        <v>0/76</v>
      </c>
      <c r="Y13" s="71" t="str">
        <f>CONCATENATE(Feuil1!X10,"/76")</f>
        <v>0/76</v>
      </c>
      <c r="Z13" s="71" t="str">
        <f>CONCATENATE(Feuil1!Y10,"/76")</f>
        <v>0/76</v>
      </c>
      <c r="AA13" s="71" t="str">
        <f>CONCATENATE(Feuil1!Z10,"/76")</f>
        <v>0/76</v>
      </c>
      <c r="AB13" s="71" t="str">
        <f>CONCATENATE(Feuil1!AA10,"/76")</f>
        <v>0/76</v>
      </c>
      <c r="AC13" s="71" t="str">
        <f>CONCATENATE(Feuil1!AB10,"/76")</f>
        <v>0/76</v>
      </c>
      <c r="AD13" s="71" t="str">
        <f>CONCATENATE(Feuil1!AC10,"/76")</f>
        <v>0/76</v>
      </c>
      <c r="AE13" s="71" t="str">
        <f>CONCATENATE(Feuil1!AD10,"/76")</f>
        <v>0/76</v>
      </c>
      <c r="AF13" s="71" t="str">
        <f>CONCATENATE(Feuil1!AE10,"/76")</f>
        <v>0/76</v>
      </c>
      <c r="AG13" s="71" t="str">
        <f>CONCATENATE(Feuil1!AF10,"/76")</f>
        <v>0/76</v>
      </c>
      <c r="AH13" s="71" t="str">
        <f>CONCATENATE(Feuil1!AG10,"/76")</f>
        <v>0/76</v>
      </c>
      <c r="AI13" s="71" t="str">
        <f>CONCATENATE(Feuil1!AH10,"/76")</f>
        <v>0/76</v>
      </c>
      <c r="AJ13" s="71" t="str">
        <f>CONCATENATE(Feuil1!AI10,"/76")</f>
        <v>0/76</v>
      </c>
      <c r="AK13" s="71" t="str">
        <f>CONCATENATE(Feuil1!AJ10,"/76")</f>
        <v>0/76</v>
      </c>
      <c r="AL13" s="71" t="str">
        <f>CONCATENATE(Feuil1!AK10,"/76")</f>
        <v>0/76</v>
      </c>
      <c r="AM13" s="71" t="str">
        <f>CONCATENATE(Feuil1!AL10,"/76")</f>
        <v>0/76</v>
      </c>
      <c r="AN13" s="71" t="str">
        <f>CONCATENATE(Feuil1!AM10,"/76")</f>
        <v>0/76</v>
      </c>
      <c r="AO13" s="71" t="str">
        <f>CONCATENATE(Feuil1!AN10,"/76")</f>
        <v>0/76</v>
      </c>
      <c r="AP13" s="71" t="str">
        <f>CONCATENATE(Feuil1!AO10,"/76")</f>
        <v>0/76</v>
      </c>
    </row>
    <row r="14" spans="1:42" s="75" customFormat="1" ht="13.5" thickBot="1">
      <c r="A14" s="251" t="s">
        <v>51</v>
      </c>
      <c r="B14" s="252"/>
      <c r="C14" s="73" t="e">
        <f>Feuil1!AP11</f>
        <v>#DIV/0!</v>
      </c>
      <c r="D14" s="74">
        <f>Feuil1!C11</f>
        <v>0</v>
      </c>
      <c r="E14" s="74">
        <f>Feuil1!D11</f>
        <v>0</v>
      </c>
      <c r="F14" s="74">
        <f>Feuil1!E11</f>
        <v>0</v>
      </c>
      <c r="G14" s="74">
        <f>Feuil1!F11</f>
        <v>0</v>
      </c>
      <c r="H14" s="74">
        <f>Feuil1!G11</f>
        <v>0</v>
      </c>
      <c r="I14" s="74">
        <f>Feuil1!H11</f>
        <v>0</v>
      </c>
      <c r="J14" s="74">
        <f>Feuil1!I11</f>
        <v>0</v>
      </c>
      <c r="K14" s="74">
        <f>Feuil1!J11</f>
        <v>0</v>
      </c>
      <c r="L14" s="74">
        <f>Feuil1!K11</f>
        <v>0</v>
      </c>
      <c r="M14" s="74">
        <f>Feuil1!L11</f>
        <v>0</v>
      </c>
      <c r="N14" s="74">
        <f>Feuil1!M11</f>
        <v>0</v>
      </c>
      <c r="O14" s="74">
        <f>Feuil1!N11</f>
        <v>0</v>
      </c>
      <c r="P14" s="74">
        <f>Feuil1!O11</f>
        <v>0</v>
      </c>
      <c r="Q14" s="74">
        <f>Feuil1!P11</f>
        <v>0</v>
      </c>
      <c r="R14" s="74">
        <f>Feuil1!Q11</f>
        <v>0</v>
      </c>
      <c r="S14" s="74">
        <f>Feuil1!R11</f>
        <v>0</v>
      </c>
      <c r="T14" s="74">
        <f>Feuil1!S11</f>
        <v>0</v>
      </c>
      <c r="U14" s="74">
        <f>Feuil1!T11</f>
        <v>0</v>
      </c>
      <c r="V14" s="74">
        <f>Feuil1!U11</f>
        <v>0</v>
      </c>
      <c r="W14" s="74">
        <f>Feuil1!V11</f>
        <v>0</v>
      </c>
      <c r="X14" s="74">
        <f>Feuil1!W11</f>
        <v>0</v>
      </c>
      <c r="Y14" s="74">
        <f>Feuil1!X11</f>
        <v>0</v>
      </c>
      <c r="Z14" s="74">
        <f>Feuil1!Y11</f>
        <v>0</v>
      </c>
      <c r="AA14" s="74">
        <f>Feuil1!Z11</f>
        <v>0</v>
      </c>
      <c r="AB14" s="74">
        <f>Feuil1!AA11</f>
        <v>0</v>
      </c>
      <c r="AC14" s="74">
        <f>Feuil1!AB11</f>
        <v>0</v>
      </c>
      <c r="AD14" s="74">
        <f>Feuil1!AC11</f>
        <v>0</v>
      </c>
      <c r="AE14" s="74">
        <f>Feuil1!AD11</f>
        <v>0</v>
      </c>
      <c r="AF14" s="74">
        <f>Feuil1!AE11</f>
        <v>0</v>
      </c>
      <c r="AG14" s="74">
        <f>Feuil1!AF11</f>
        <v>0</v>
      </c>
      <c r="AH14" s="74">
        <f>Feuil1!AG11</f>
        <v>0</v>
      </c>
      <c r="AI14" s="74">
        <f>Feuil1!AH11</f>
        <v>0</v>
      </c>
      <c r="AJ14" s="74">
        <f>Feuil1!AI11</f>
        <v>0</v>
      </c>
      <c r="AK14" s="74">
        <f>Feuil1!AJ11</f>
        <v>0</v>
      </c>
      <c r="AL14" s="74">
        <f>Feuil1!AK11</f>
        <v>0</v>
      </c>
      <c r="AM14" s="74">
        <f>Feuil1!AL11</f>
        <v>0</v>
      </c>
      <c r="AN14" s="74">
        <f>Feuil1!AM11</f>
        <v>0</v>
      </c>
      <c r="AO14" s="74">
        <f>Feuil1!AN11</f>
        <v>0</v>
      </c>
      <c r="AP14" s="74">
        <f>Feuil1!AO11</f>
        <v>0</v>
      </c>
    </row>
    <row r="15" spans="1:42" ht="154.5" customHeight="1">
      <c r="A15" s="245" t="s">
        <v>67</v>
      </c>
      <c r="B15" s="246"/>
      <c r="C15" s="58" t="str">
        <f>C6</f>
        <v>Réussite de la classe </v>
      </c>
      <c r="D15" s="61" t="str">
        <f>D6</f>
        <v> </v>
      </c>
      <c r="E15" s="61" t="str">
        <f>E6</f>
        <v> </v>
      </c>
      <c r="F15" s="61" t="str">
        <f aca="true" t="shared" si="0" ref="F15:AP15">F6</f>
        <v> </v>
      </c>
      <c r="G15" s="61" t="str">
        <f t="shared" si="0"/>
        <v> </v>
      </c>
      <c r="H15" s="61" t="str">
        <f t="shared" si="0"/>
        <v> </v>
      </c>
      <c r="I15" s="61" t="str">
        <f t="shared" si="0"/>
        <v> </v>
      </c>
      <c r="J15" s="61" t="str">
        <f t="shared" si="0"/>
        <v> </v>
      </c>
      <c r="K15" s="61" t="str">
        <f t="shared" si="0"/>
        <v> </v>
      </c>
      <c r="L15" s="61" t="str">
        <f t="shared" si="0"/>
        <v> </v>
      </c>
      <c r="M15" s="61" t="str">
        <f t="shared" si="0"/>
        <v> </v>
      </c>
      <c r="N15" s="61" t="str">
        <f t="shared" si="0"/>
        <v> </v>
      </c>
      <c r="O15" s="61" t="str">
        <f t="shared" si="0"/>
        <v> </v>
      </c>
      <c r="P15" s="61" t="str">
        <f t="shared" si="0"/>
        <v> </v>
      </c>
      <c r="Q15" s="61" t="str">
        <f t="shared" si="0"/>
        <v> </v>
      </c>
      <c r="R15" s="61" t="str">
        <f t="shared" si="0"/>
        <v> </v>
      </c>
      <c r="S15" s="61" t="str">
        <f t="shared" si="0"/>
        <v> </v>
      </c>
      <c r="T15" s="61" t="str">
        <f t="shared" si="0"/>
        <v> </v>
      </c>
      <c r="U15" s="61" t="str">
        <f t="shared" si="0"/>
        <v> </v>
      </c>
      <c r="V15" s="61" t="str">
        <f t="shared" si="0"/>
        <v> </v>
      </c>
      <c r="W15" s="61" t="str">
        <f t="shared" si="0"/>
        <v> </v>
      </c>
      <c r="X15" s="61" t="str">
        <f t="shared" si="0"/>
        <v> </v>
      </c>
      <c r="Y15" s="61" t="str">
        <f t="shared" si="0"/>
        <v> </v>
      </c>
      <c r="Z15" s="61" t="str">
        <f t="shared" si="0"/>
        <v> </v>
      </c>
      <c r="AA15" s="61" t="str">
        <f t="shared" si="0"/>
        <v> </v>
      </c>
      <c r="AB15" s="61" t="str">
        <f t="shared" si="0"/>
        <v> </v>
      </c>
      <c r="AC15" s="61" t="str">
        <f t="shared" si="0"/>
        <v> </v>
      </c>
      <c r="AD15" s="61" t="str">
        <f t="shared" si="0"/>
        <v> </v>
      </c>
      <c r="AE15" s="61" t="str">
        <f t="shared" si="0"/>
        <v> </v>
      </c>
      <c r="AF15" s="61" t="str">
        <f t="shared" si="0"/>
        <v> </v>
      </c>
      <c r="AG15" s="61" t="str">
        <f t="shared" si="0"/>
        <v> </v>
      </c>
      <c r="AH15" s="61" t="str">
        <f t="shared" si="0"/>
        <v> </v>
      </c>
      <c r="AI15" s="61" t="str">
        <f t="shared" si="0"/>
        <v> </v>
      </c>
      <c r="AJ15" s="61" t="str">
        <f t="shared" si="0"/>
        <v> </v>
      </c>
      <c r="AK15" s="61" t="str">
        <f t="shared" si="0"/>
        <v> </v>
      </c>
      <c r="AL15" s="61" t="str">
        <f t="shared" si="0"/>
        <v> </v>
      </c>
      <c r="AM15" s="61" t="str">
        <f t="shared" si="0"/>
        <v> </v>
      </c>
      <c r="AN15" s="61" t="str">
        <f t="shared" si="0"/>
        <v> </v>
      </c>
      <c r="AO15" s="61" t="str">
        <f t="shared" si="0"/>
        <v> </v>
      </c>
      <c r="AP15" s="61" t="str">
        <f t="shared" si="0"/>
        <v> </v>
      </c>
    </row>
    <row r="16" spans="1:42" ht="12.75">
      <c r="A16" s="239" t="s">
        <v>175</v>
      </c>
      <c r="B16" s="240"/>
      <c r="C16" s="66" t="e">
        <f>CONCATENATE(ROUND(Feuil1!AP13,0),"/9")</f>
        <v>#DIV/0!</v>
      </c>
      <c r="D16" s="67" t="str">
        <f>CONCATENATE(Feuil1!C13,"/9")</f>
        <v>0/9</v>
      </c>
      <c r="E16" s="67" t="str">
        <f>CONCATENATE(Feuil1!D13,"/9")</f>
        <v>0/9</v>
      </c>
      <c r="F16" s="67" t="str">
        <f>CONCATENATE(Feuil1!E13,"/9")</f>
        <v>0/9</v>
      </c>
      <c r="G16" s="67" t="str">
        <f>CONCATENATE(Feuil1!F13,"/9")</f>
        <v>0/9</v>
      </c>
      <c r="H16" s="67" t="str">
        <f>CONCATENATE(Feuil1!G13,"/9")</f>
        <v>0/9</v>
      </c>
      <c r="I16" s="67" t="str">
        <f>CONCATENATE(Feuil1!H13,"/9")</f>
        <v>0/9</v>
      </c>
      <c r="J16" s="67" t="str">
        <f>CONCATENATE(Feuil1!I13,"/9")</f>
        <v>0/9</v>
      </c>
      <c r="K16" s="67" t="str">
        <f>CONCATENATE(Feuil1!J13,"/9")</f>
        <v>0/9</v>
      </c>
      <c r="L16" s="67" t="str">
        <f>CONCATENATE(Feuil1!K13,"/9")</f>
        <v>0/9</v>
      </c>
      <c r="M16" s="67" t="str">
        <f>CONCATENATE(Feuil1!L13,"/9")</f>
        <v>0/9</v>
      </c>
      <c r="N16" s="67" t="str">
        <f>CONCATENATE(Feuil1!M13,"/9")</f>
        <v>0/9</v>
      </c>
      <c r="O16" s="67" t="str">
        <f>CONCATENATE(Feuil1!N13,"/9")</f>
        <v>0/9</v>
      </c>
      <c r="P16" s="67" t="str">
        <f>CONCATENATE(Feuil1!O13,"/9")</f>
        <v>0/9</v>
      </c>
      <c r="Q16" s="67" t="str">
        <f>CONCATENATE(Feuil1!P13,"/9")</f>
        <v>0/9</v>
      </c>
      <c r="R16" s="67" t="str">
        <f>CONCATENATE(Feuil1!Q13,"/9")</f>
        <v>0/9</v>
      </c>
      <c r="S16" s="67" t="str">
        <f>CONCATENATE(Feuil1!R13,"/9")</f>
        <v>0/9</v>
      </c>
      <c r="T16" s="67" t="str">
        <f>CONCATENATE(Feuil1!S13,"/9")</f>
        <v>0/9</v>
      </c>
      <c r="U16" s="67" t="str">
        <f>CONCATENATE(Feuil1!T13,"/9")</f>
        <v>0/9</v>
      </c>
      <c r="V16" s="67" t="str">
        <f>CONCATENATE(Feuil1!U13,"/9")</f>
        <v>0/9</v>
      </c>
      <c r="W16" s="67" t="str">
        <f>CONCATENATE(Feuil1!V13,"/9")</f>
        <v>0/9</v>
      </c>
      <c r="X16" s="67" t="str">
        <f>CONCATENATE(Feuil1!W13,"/9")</f>
        <v>0/9</v>
      </c>
      <c r="Y16" s="67" t="str">
        <f>CONCATENATE(Feuil1!X13,"/9")</f>
        <v>0/9</v>
      </c>
      <c r="Z16" s="67" t="str">
        <f>CONCATENATE(Feuil1!Y13,"/9")</f>
        <v>0/9</v>
      </c>
      <c r="AA16" s="67" t="str">
        <f>CONCATENATE(Feuil1!Z13,"/9")</f>
        <v>0/9</v>
      </c>
      <c r="AB16" s="67" t="str">
        <f>CONCATENATE(Feuil1!AA13,"/9")</f>
        <v>0/9</v>
      </c>
      <c r="AC16" s="67" t="str">
        <f>CONCATENATE(Feuil1!AB13,"/9")</f>
        <v>0/9</v>
      </c>
      <c r="AD16" s="67" t="str">
        <f>CONCATENATE(Feuil1!AC13,"/9")</f>
        <v>0/9</v>
      </c>
      <c r="AE16" s="67" t="str">
        <f>CONCATENATE(Feuil1!AD13,"/9")</f>
        <v>0/9</v>
      </c>
      <c r="AF16" s="67" t="str">
        <f>CONCATENATE(Feuil1!AE13,"/9")</f>
        <v>0/9</v>
      </c>
      <c r="AG16" s="67" t="str">
        <f>CONCATENATE(Feuil1!AF13,"/9")</f>
        <v>0/9</v>
      </c>
      <c r="AH16" s="67" t="str">
        <f>CONCATENATE(Feuil1!AG13,"/9")</f>
        <v>0/9</v>
      </c>
      <c r="AI16" s="67" t="str">
        <f>CONCATENATE(Feuil1!AH13,"/9")</f>
        <v>0/9</v>
      </c>
      <c r="AJ16" s="67" t="str">
        <f>CONCATENATE(Feuil1!AI13,"/9")</f>
        <v>0/9</v>
      </c>
      <c r="AK16" s="67" t="str">
        <f>CONCATENATE(Feuil1!AJ13,"/9")</f>
        <v>0/9</v>
      </c>
      <c r="AL16" s="67" t="str">
        <f>CONCATENATE(Feuil1!AK13,"/9")</f>
        <v>0/9</v>
      </c>
      <c r="AM16" s="67" t="str">
        <f>CONCATENATE(Feuil1!AL13,"/9")</f>
        <v>0/9</v>
      </c>
      <c r="AN16" s="67" t="str">
        <f>CONCATENATE(Feuil1!AM13,"/9")</f>
        <v>0/9</v>
      </c>
      <c r="AO16" s="67" t="str">
        <f>CONCATENATE(Feuil1!AN13,"/9")</f>
        <v>0/9</v>
      </c>
      <c r="AP16" s="67" t="str">
        <f>CONCATENATE(Feuil1!AO13,"/9")</f>
        <v>0/9</v>
      </c>
    </row>
    <row r="17" spans="1:42" ht="12.75">
      <c r="A17" s="228" t="s">
        <v>175</v>
      </c>
      <c r="B17" s="229"/>
      <c r="C17" s="66" t="e">
        <f>CONCATENATE(ROUND(Feuil1!AP14,0),"/11")</f>
        <v>#DIV/0!</v>
      </c>
      <c r="D17" s="69" t="str">
        <f>CONCATENATE(Feuil1!C14,"/11")</f>
        <v>0/11</v>
      </c>
      <c r="E17" s="69" t="str">
        <f>CONCATENATE(Feuil1!D14,"/11")</f>
        <v>0/11</v>
      </c>
      <c r="F17" s="69" t="str">
        <f>CONCATENATE(Feuil1!E14,"/11")</f>
        <v>0/11</v>
      </c>
      <c r="G17" s="69" t="str">
        <f>CONCATENATE(Feuil1!F14,"/11")</f>
        <v>0/11</v>
      </c>
      <c r="H17" s="69" t="str">
        <f>CONCATENATE(Feuil1!G14,"/11")</f>
        <v>0/11</v>
      </c>
      <c r="I17" s="69" t="str">
        <f>CONCATENATE(Feuil1!H14,"/11")</f>
        <v>0/11</v>
      </c>
      <c r="J17" s="69" t="str">
        <f>CONCATENATE(Feuil1!I14,"/11")</f>
        <v>0/11</v>
      </c>
      <c r="K17" s="69" t="str">
        <f>CONCATENATE(Feuil1!J14,"/11")</f>
        <v>0/11</v>
      </c>
      <c r="L17" s="69" t="str">
        <f>CONCATENATE(Feuil1!K14,"/11")</f>
        <v>0/11</v>
      </c>
      <c r="M17" s="69" t="str">
        <f>CONCATENATE(Feuil1!L14,"/11")</f>
        <v>0/11</v>
      </c>
      <c r="N17" s="69" t="str">
        <f>CONCATENATE(Feuil1!M14,"/11")</f>
        <v>0/11</v>
      </c>
      <c r="O17" s="69" t="str">
        <f>CONCATENATE(Feuil1!N14,"/11")</f>
        <v>0/11</v>
      </c>
      <c r="P17" s="69" t="str">
        <f>CONCATENATE(Feuil1!O14,"/11")</f>
        <v>0/11</v>
      </c>
      <c r="Q17" s="69" t="str">
        <f>CONCATENATE(Feuil1!P14,"/11")</f>
        <v>0/11</v>
      </c>
      <c r="R17" s="69" t="str">
        <f>CONCATENATE(Feuil1!Q14,"/11")</f>
        <v>0/11</v>
      </c>
      <c r="S17" s="69" t="str">
        <f>CONCATENATE(Feuil1!R14,"/11")</f>
        <v>0/11</v>
      </c>
      <c r="T17" s="69" t="str">
        <f>CONCATENATE(Feuil1!S14,"/11")</f>
        <v>0/11</v>
      </c>
      <c r="U17" s="69" t="str">
        <f>CONCATENATE(Feuil1!T14,"/11")</f>
        <v>0/11</v>
      </c>
      <c r="V17" s="69" t="str">
        <f>CONCATENATE(Feuil1!U14,"/11")</f>
        <v>0/11</v>
      </c>
      <c r="W17" s="69" t="str">
        <f>CONCATENATE(Feuil1!V14,"/11")</f>
        <v>0/11</v>
      </c>
      <c r="X17" s="69" t="str">
        <f>CONCATENATE(Feuil1!W14,"/11")</f>
        <v>0/11</v>
      </c>
      <c r="Y17" s="69" t="str">
        <f>CONCATENATE(Feuil1!X14,"/11")</f>
        <v>0/11</v>
      </c>
      <c r="Z17" s="69" t="str">
        <f>CONCATENATE(Feuil1!Y14,"/11")</f>
        <v>0/11</v>
      </c>
      <c r="AA17" s="69" t="str">
        <f>CONCATENATE(Feuil1!Z14,"/11")</f>
        <v>0/11</v>
      </c>
      <c r="AB17" s="69" t="str">
        <f>CONCATENATE(Feuil1!AA14,"/11")</f>
        <v>0/11</v>
      </c>
      <c r="AC17" s="69" t="str">
        <f>CONCATENATE(Feuil1!AB14,"/11")</f>
        <v>0/11</v>
      </c>
      <c r="AD17" s="69" t="str">
        <f>CONCATENATE(Feuil1!AC14,"/11")</f>
        <v>0/11</v>
      </c>
      <c r="AE17" s="69" t="str">
        <f>CONCATENATE(Feuil1!AD14,"/11")</f>
        <v>0/11</v>
      </c>
      <c r="AF17" s="69" t="str">
        <f>CONCATENATE(Feuil1!AE14,"/11")</f>
        <v>0/11</v>
      </c>
      <c r="AG17" s="69" t="str">
        <f>CONCATENATE(Feuil1!AF14,"/11")</f>
        <v>0/11</v>
      </c>
      <c r="AH17" s="69" t="str">
        <f>CONCATENATE(Feuil1!AG14,"/11")</f>
        <v>0/11</v>
      </c>
      <c r="AI17" s="69" t="str">
        <f>CONCATENATE(Feuil1!AH14,"/11")</f>
        <v>0/11</v>
      </c>
      <c r="AJ17" s="69" t="str">
        <f>CONCATENATE(Feuil1!AI14,"/11")</f>
        <v>0/11</v>
      </c>
      <c r="AK17" s="69" t="str">
        <f>CONCATENATE(Feuil1!AJ14,"/11")</f>
        <v>0/11</v>
      </c>
      <c r="AL17" s="69" t="str">
        <f>CONCATENATE(Feuil1!AK14,"/11")</f>
        <v>0/11</v>
      </c>
      <c r="AM17" s="69" t="str">
        <f>CONCATENATE(Feuil1!AL14,"/11")</f>
        <v>0/11</v>
      </c>
      <c r="AN17" s="69" t="str">
        <f>CONCATENATE(Feuil1!AM14,"/11")</f>
        <v>0/11</v>
      </c>
      <c r="AO17" s="69" t="str">
        <f>CONCATENATE(Feuil1!AN14,"/11")</f>
        <v>0/11</v>
      </c>
      <c r="AP17" s="69" t="str">
        <f>CONCATENATE(Feuil1!AO14,"/11")</f>
        <v>0/11</v>
      </c>
    </row>
    <row r="18" spans="1:42" ht="12.75">
      <c r="A18" s="239" t="s">
        <v>178</v>
      </c>
      <c r="B18" s="240"/>
      <c r="C18" s="66" t="e">
        <f>CONCATENATE(ROUND(Feuil1!AP15,0),"/2")</f>
        <v>#DIV/0!</v>
      </c>
      <c r="D18" s="67" t="str">
        <f>CONCATENATE(Feuil1!C15,"/2")</f>
        <v>0/2</v>
      </c>
      <c r="E18" s="67" t="str">
        <f>CONCATENATE(Feuil1!D15,"/2")</f>
        <v>0/2</v>
      </c>
      <c r="F18" s="67" t="str">
        <f>CONCATENATE(Feuil1!E15,"/2")</f>
        <v>0/2</v>
      </c>
      <c r="G18" s="67" t="str">
        <f>CONCATENATE(Feuil1!F15,"/2")</f>
        <v>0/2</v>
      </c>
      <c r="H18" s="67" t="str">
        <f>CONCATENATE(Feuil1!G15,"/2")</f>
        <v>0/2</v>
      </c>
      <c r="I18" s="67" t="str">
        <f>CONCATENATE(Feuil1!H15,"/2")</f>
        <v>0/2</v>
      </c>
      <c r="J18" s="67" t="str">
        <f>CONCATENATE(Feuil1!I15,"/2")</f>
        <v>0/2</v>
      </c>
      <c r="K18" s="67" t="str">
        <f>CONCATENATE(Feuil1!J15,"/2")</f>
        <v>0/2</v>
      </c>
      <c r="L18" s="67" t="str">
        <f>CONCATENATE(Feuil1!K15,"/2")</f>
        <v>0/2</v>
      </c>
      <c r="M18" s="67" t="str">
        <f>CONCATENATE(Feuil1!L15,"/2")</f>
        <v>0/2</v>
      </c>
      <c r="N18" s="67" t="str">
        <f>CONCATENATE(Feuil1!M15,"/2")</f>
        <v>0/2</v>
      </c>
      <c r="O18" s="67" t="str">
        <f>CONCATENATE(Feuil1!N15,"/2")</f>
        <v>0/2</v>
      </c>
      <c r="P18" s="67" t="str">
        <f>CONCATENATE(Feuil1!O15,"/2")</f>
        <v>0/2</v>
      </c>
      <c r="Q18" s="67" t="str">
        <f>CONCATENATE(Feuil1!P15,"/2")</f>
        <v>0/2</v>
      </c>
      <c r="R18" s="67" t="str">
        <f>CONCATENATE(Feuil1!Q15,"/2")</f>
        <v>0/2</v>
      </c>
      <c r="S18" s="67" t="str">
        <f>CONCATENATE(Feuil1!R15,"/2")</f>
        <v>0/2</v>
      </c>
      <c r="T18" s="67" t="str">
        <f>CONCATENATE(Feuil1!S15,"/2")</f>
        <v>0/2</v>
      </c>
      <c r="U18" s="67" t="str">
        <f>CONCATENATE(Feuil1!T15,"/2")</f>
        <v>0/2</v>
      </c>
      <c r="V18" s="67" t="str">
        <f>CONCATENATE(Feuil1!U15,"/2")</f>
        <v>0/2</v>
      </c>
      <c r="W18" s="67" t="str">
        <f>CONCATENATE(Feuil1!V15,"/2")</f>
        <v>0/2</v>
      </c>
      <c r="X18" s="67" t="str">
        <f>CONCATENATE(Feuil1!W15,"/2")</f>
        <v>0/2</v>
      </c>
      <c r="Y18" s="67" t="str">
        <f>CONCATENATE(Feuil1!X15,"/2")</f>
        <v>0/2</v>
      </c>
      <c r="Z18" s="67" t="str">
        <f>CONCATENATE(Feuil1!Y15,"/2")</f>
        <v>0/2</v>
      </c>
      <c r="AA18" s="67" t="str">
        <f>CONCATENATE(Feuil1!Z15,"/2")</f>
        <v>0/2</v>
      </c>
      <c r="AB18" s="67" t="str">
        <f>CONCATENATE(Feuil1!AA15,"/2")</f>
        <v>0/2</v>
      </c>
      <c r="AC18" s="67" t="str">
        <f>CONCATENATE(Feuil1!AB15,"/2")</f>
        <v>0/2</v>
      </c>
      <c r="AD18" s="67" t="str">
        <f>CONCATENATE(Feuil1!AC15,"/2")</f>
        <v>0/2</v>
      </c>
      <c r="AE18" s="67" t="str">
        <f>CONCATENATE(Feuil1!AD15,"/2")</f>
        <v>0/2</v>
      </c>
      <c r="AF18" s="67" t="str">
        <f>CONCATENATE(Feuil1!AE15,"/2")</f>
        <v>0/2</v>
      </c>
      <c r="AG18" s="67" t="str">
        <f>CONCATENATE(Feuil1!AF15,"/2")</f>
        <v>0/2</v>
      </c>
      <c r="AH18" s="67" t="str">
        <f>CONCATENATE(Feuil1!AG15,"/2")</f>
        <v>0/2</v>
      </c>
      <c r="AI18" s="67" t="str">
        <f>CONCATENATE(Feuil1!AH15,"/2")</f>
        <v>0/2</v>
      </c>
      <c r="AJ18" s="67" t="str">
        <f>CONCATENATE(Feuil1!AI15,"/2")</f>
        <v>0/2</v>
      </c>
      <c r="AK18" s="67" t="str">
        <f>CONCATENATE(Feuil1!AJ15,"/2")</f>
        <v>0/2</v>
      </c>
      <c r="AL18" s="67" t="str">
        <f>CONCATENATE(Feuil1!AK15,"/2")</f>
        <v>0/2</v>
      </c>
      <c r="AM18" s="67" t="str">
        <f>CONCATENATE(Feuil1!AL15,"/2")</f>
        <v>0/2</v>
      </c>
      <c r="AN18" s="67" t="str">
        <f>CONCATENATE(Feuil1!AM15,"/2")</f>
        <v>0/2</v>
      </c>
      <c r="AO18" s="67" t="str">
        <f>CONCATENATE(Feuil1!AN15,"/2")</f>
        <v>0/2</v>
      </c>
      <c r="AP18" s="67" t="str">
        <f>CONCATENATE(Feuil1!AO15,"/2")</f>
        <v>0/2</v>
      </c>
    </row>
    <row r="19" spans="1:42" ht="12.75">
      <c r="A19" s="228" t="s">
        <v>55</v>
      </c>
      <c r="B19" s="229"/>
      <c r="C19" s="66" t="e">
        <f>CONCATENATE(ROUND(Feuil1!AP16,0),"/6")</f>
        <v>#DIV/0!</v>
      </c>
      <c r="D19" s="69" t="str">
        <f>CONCATENATE(Feuil1!C16,"/6")</f>
        <v>0/6</v>
      </c>
      <c r="E19" s="69" t="str">
        <f>CONCATENATE(Feuil1!D16,"/6")</f>
        <v>0/6</v>
      </c>
      <c r="F19" s="69" t="str">
        <f>CONCATENATE(Feuil1!E16,"/6")</f>
        <v>0/6</v>
      </c>
      <c r="G19" s="69" t="str">
        <f>CONCATENATE(Feuil1!F16,"/6")</f>
        <v>0/6</v>
      </c>
      <c r="H19" s="69" t="str">
        <f>CONCATENATE(Feuil1!G16,"/6")</f>
        <v>0/6</v>
      </c>
      <c r="I19" s="69" t="str">
        <f>CONCATENATE(Feuil1!H16,"/6")</f>
        <v>0/6</v>
      </c>
      <c r="J19" s="69" t="str">
        <f>CONCATENATE(Feuil1!I16,"/6")</f>
        <v>0/6</v>
      </c>
      <c r="K19" s="69" t="str">
        <f>CONCATENATE(Feuil1!J16,"/6")</f>
        <v>0/6</v>
      </c>
      <c r="L19" s="69" t="str">
        <f>CONCATENATE(Feuil1!K16,"/6")</f>
        <v>0/6</v>
      </c>
      <c r="M19" s="69" t="str">
        <f>CONCATENATE(Feuil1!L16,"/6")</f>
        <v>0/6</v>
      </c>
      <c r="N19" s="69" t="str">
        <f>CONCATENATE(Feuil1!M16,"/6")</f>
        <v>0/6</v>
      </c>
      <c r="O19" s="69" t="str">
        <f>CONCATENATE(Feuil1!N16,"/6")</f>
        <v>0/6</v>
      </c>
      <c r="P19" s="69" t="str">
        <f>CONCATENATE(Feuil1!O16,"/6")</f>
        <v>0/6</v>
      </c>
      <c r="Q19" s="69" t="str">
        <f>CONCATENATE(Feuil1!P16,"/6")</f>
        <v>0/6</v>
      </c>
      <c r="R19" s="69" t="str">
        <f>CONCATENATE(Feuil1!Q16,"/6")</f>
        <v>0/6</v>
      </c>
      <c r="S19" s="69" t="str">
        <f>CONCATENATE(Feuil1!R16,"/6")</f>
        <v>0/6</v>
      </c>
      <c r="T19" s="69" t="str">
        <f>CONCATENATE(Feuil1!S16,"/6")</f>
        <v>0/6</v>
      </c>
      <c r="U19" s="69" t="str">
        <f>CONCATENATE(Feuil1!T16,"/6")</f>
        <v>0/6</v>
      </c>
      <c r="V19" s="69" t="str">
        <f>CONCATENATE(Feuil1!U16,"/6")</f>
        <v>0/6</v>
      </c>
      <c r="W19" s="69" t="str">
        <f>CONCATENATE(Feuil1!V16,"/6")</f>
        <v>0/6</v>
      </c>
      <c r="X19" s="69" t="str">
        <f>CONCATENATE(Feuil1!W16,"/6")</f>
        <v>0/6</v>
      </c>
      <c r="Y19" s="69" t="str">
        <f>CONCATENATE(Feuil1!X16,"/6")</f>
        <v>0/6</v>
      </c>
      <c r="Z19" s="69" t="str">
        <f>CONCATENATE(Feuil1!Y16,"/6")</f>
        <v>0/6</v>
      </c>
      <c r="AA19" s="69" t="str">
        <f>CONCATENATE(Feuil1!Z16,"/6")</f>
        <v>0/6</v>
      </c>
      <c r="AB19" s="69" t="str">
        <f>CONCATENATE(Feuil1!AA16,"/6")</f>
        <v>0/6</v>
      </c>
      <c r="AC19" s="69" t="str">
        <f>CONCATENATE(Feuil1!AB16,"/6")</f>
        <v>0/6</v>
      </c>
      <c r="AD19" s="69" t="str">
        <f>CONCATENATE(Feuil1!AC16,"/6")</f>
        <v>0/6</v>
      </c>
      <c r="AE19" s="69" t="str">
        <f>CONCATENATE(Feuil1!AD16,"/6")</f>
        <v>0/6</v>
      </c>
      <c r="AF19" s="69" t="str">
        <f>CONCATENATE(Feuil1!AE16,"/6")</f>
        <v>0/6</v>
      </c>
      <c r="AG19" s="69" t="str">
        <f>CONCATENATE(Feuil1!AF16,"/6")</f>
        <v>0/6</v>
      </c>
      <c r="AH19" s="69" t="str">
        <f>CONCATENATE(Feuil1!AG16,"/6")</f>
        <v>0/6</v>
      </c>
      <c r="AI19" s="69" t="str">
        <f>CONCATENATE(Feuil1!AH16,"/6")</f>
        <v>0/6</v>
      </c>
      <c r="AJ19" s="69" t="str">
        <f>CONCATENATE(Feuil1!AI16,"/6")</f>
        <v>0/6</v>
      </c>
      <c r="AK19" s="69" t="str">
        <f>CONCATENATE(Feuil1!AJ16,"/6")</f>
        <v>0/6</v>
      </c>
      <c r="AL19" s="69" t="str">
        <f>CONCATENATE(Feuil1!AK16,"/6")</f>
        <v>0/6</v>
      </c>
      <c r="AM19" s="69" t="str">
        <f>CONCATENATE(Feuil1!AL16,"/6")</f>
        <v>0/6</v>
      </c>
      <c r="AN19" s="69" t="str">
        <f>CONCATENATE(Feuil1!AM16,"/6")</f>
        <v>0/6</v>
      </c>
      <c r="AO19" s="69" t="str">
        <f>CONCATENATE(Feuil1!AN16,"/6")</f>
        <v>0/6</v>
      </c>
      <c r="AP19" s="69" t="str">
        <f>CONCATENATE(Feuil1!AO16,"/6")</f>
        <v>0/6</v>
      </c>
    </row>
    <row r="20" spans="1:42" ht="13.5" thickBot="1">
      <c r="A20" s="239" t="s">
        <v>55</v>
      </c>
      <c r="B20" s="240"/>
      <c r="C20" s="66" t="e">
        <f>CONCATENATE(ROUND(Feuil1!AP17,0),"/5")</f>
        <v>#DIV/0!</v>
      </c>
      <c r="D20" s="67" t="str">
        <f>CONCATENATE(Feuil1!C17,"/5")</f>
        <v>0/5</v>
      </c>
      <c r="E20" s="67" t="str">
        <f>CONCATENATE(Feuil1!D17,"/5")</f>
        <v>0/5</v>
      </c>
      <c r="F20" s="67" t="str">
        <f>CONCATENATE(Feuil1!E17,"/5")</f>
        <v>0/5</v>
      </c>
      <c r="G20" s="67" t="str">
        <f>CONCATENATE(Feuil1!F17,"/5")</f>
        <v>0/5</v>
      </c>
      <c r="H20" s="67" t="str">
        <f>CONCATENATE(Feuil1!G17,"/5")</f>
        <v>0/5</v>
      </c>
      <c r="I20" s="67" t="str">
        <f>CONCATENATE(Feuil1!H17,"/5")</f>
        <v>0/5</v>
      </c>
      <c r="J20" s="67" t="str">
        <f>CONCATENATE(Feuil1!I17,"/5")</f>
        <v>0/5</v>
      </c>
      <c r="K20" s="67" t="str">
        <f>CONCATENATE(Feuil1!J17,"/5")</f>
        <v>0/5</v>
      </c>
      <c r="L20" s="67" t="str">
        <f>CONCATENATE(Feuil1!K17,"/5")</f>
        <v>0/5</v>
      </c>
      <c r="M20" s="67" t="str">
        <f>CONCATENATE(Feuil1!L17,"/5")</f>
        <v>0/5</v>
      </c>
      <c r="N20" s="67" t="str">
        <f>CONCATENATE(Feuil1!M17,"/5")</f>
        <v>0/5</v>
      </c>
      <c r="O20" s="67" t="str">
        <f>CONCATENATE(Feuil1!N17,"/5")</f>
        <v>0/5</v>
      </c>
      <c r="P20" s="67" t="str">
        <f>CONCATENATE(Feuil1!O17,"/5")</f>
        <v>0/5</v>
      </c>
      <c r="Q20" s="67" t="str">
        <f>CONCATENATE(Feuil1!P17,"/5")</f>
        <v>0/5</v>
      </c>
      <c r="R20" s="67" t="str">
        <f>CONCATENATE(Feuil1!Q17,"/5")</f>
        <v>0/5</v>
      </c>
      <c r="S20" s="67" t="str">
        <f>CONCATENATE(Feuil1!R17,"/5")</f>
        <v>0/5</v>
      </c>
      <c r="T20" s="67" t="str">
        <f>CONCATENATE(Feuil1!S17,"/5")</f>
        <v>0/5</v>
      </c>
      <c r="U20" s="67" t="str">
        <f>CONCATENATE(Feuil1!T17,"/5")</f>
        <v>0/5</v>
      </c>
      <c r="V20" s="67" t="str">
        <f>CONCATENATE(Feuil1!U17,"/5")</f>
        <v>0/5</v>
      </c>
      <c r="W20" s="67" t="str">
        <f>CONCATENATE(Feuil1!V17,"/5")</f>
        <v>0/5</v>
      </c>
      <c r="X20" s="67" t="str">
        <f>CONCATENATE(Feuil1!W17,"/5")</f>
        <v>0/5</v>
      </c>
      <c r="Y20" s="67" t="str">
        <f>CONCATENATE(Feuil1!X17,"/5")</f>
        <v>0/5</v>
      </c>
      <c r="Z20" s="67" t="str">
        <f>CONCATENATE(Feuil1!Y17,"/5")</f>
        <v>0/5</v>
      </c>
      <c r="AA20" s="67" t="str">
        <f>CONCATENATE(Feuil1!Z17,"/5")</f>
        <v>0/5</v>
      </c>
      <c r="AB20" s="67" t="str">
        <f>CONCATENATE(Feuil1!AA17,"/5")</f>
        <v>0/5</v>
      </c>
      <c r="AC20" s="67" t="str">
        <f>CONCATENATE(Feuil1!AB17,"/5")</f>
        <v>0/5</v>
      </c>
      <c r="AD20" s="67" t="str">
        <f>CONCATENATE(Feuil1!AC17,"/5")</f>
        <v>0/5</v>
      </c>
      <c r="AE20" s="67" t="str">
        <f>CONCATENATE(Feuil1!AD17,"/5")</f>
        <v>0/5</v>
      </c>
      <c r="AF20" s="67" t="str">
        <f>CONCATENATE(Feuil1!AE17,"/5")</f>
        <v>0/5</v>
      </c>
      <c r="AG20" s="67" t="str">
        <f>CONCATENATE(Feuil1!AF17,"/5")</f>
        <v>0/5</v>
      </c>
      <c r="AH20" s="67" t="str">
        <f>CONCATENATE(Feuil1!AG17,"/5")</f>
        <v>0/5</v>
      </c>
      <c r="AI20" s="67" t="str">
        <f>CONCATENATE(Feuil1!AH17,"/5")</f>
        <v>0/5</v>
      </c>
      <c r="AJ20" s="67" t="str">
        <f>CONCATENATE(Feuil1!AI17,"/5")</f>
        <v>0/5</v>
      </c>
      <c r="AK20" s="67" t="str">
        <f>CONCATENATE(Feuil1!AJ17,"/5")</f>
        <v>0/5</v>
      </c>
      <c r="AL20" s="67" t="str">
        <f>CONCATENATE(Feuil1!AK17,"/5")</f>
        <v>0/5</v>
      </c>
      <c r="AM20" s="67" t="str">
        <f>CONCATENATE(Feuil1!AL17,"/5")</f>
        <v>0/5</v>
      </c>
      <c r="AN20" s="67" t="str">
        <f>CONCATENATE(Feuil1!AM17,"/5")</f>
        <v>0/5</v>
      </c>
      <c r="AO20" s="67" t="str">
        <f>CONCATENATE(Feuil1!AN17,"/5")</f>
        <v>0/5</v>
      </c>
      <c r="AP20" s="67" t="str">
        <f>CONCATENATE(Feuil1!AO17,"/5")</f>
        <v>0/5</v>
      </c>
    </row>
    <row r="21" spans="1:42" ht="12.75">
      <c r="A21" s="253" t="s">
        <v>49</v>
      </c>
      <c r="B21" s="254"/>
      <c r="C21" s="66" t="e">
        <f>CONCATENATE(ROUND(Feuil1!AP18,0),"/33")</f>
        <v>#DIV/0!</v>
      </c>
      <c r="D21" s="70" t="str">
        <f>CONCATENATE(Feuil1!C18,"/33")</f>
        <v>0/33</v>
      </c>
      <c r="E21" s="70" t="str">
        <f>CONCATENATE(Feuil1!D18,"/33")</f>
        <v>0/33</v>
      </c>
      <c r="F21" s="70" t="str">
        <f>CONCATENATE(Feuil1!E18,"/33")</f>
        <v>0/33</v>
      </c>
      <c r="G21" s="70" t="str">
        <f>CONCATENATE(Feuil1!F18,"/33")</f>
        <v>0/33</v>
      </c>
      <c r="H21" s="70" t="str">
        <f>CONCATENATE(Feuil1!G18,"/33")</f>
        <v>0/33</v>
      </c>
      <c r="I21" s="70" t="str">
        <f>CONCATENATE(Feuil1!H18,"/33")</f>
        <v>0/33</v>
      </c>
      <c r="J21" s="70" t="str">
        <f>CONCATENATE(Feuil1!I18,"/33")</f>
        <v>0/33</v>
      </c>
      <c r="K21" s="70" t="str">
        <f>CONCATENATE(Feuil1!J18,"/33")</f>
        <v>0/33</v>
      </c>
      <c r="L21" s="70" t="str">
        <f>CONCATENATE(Feuil1!K18,"/33")</f>
        <v>0/33</v>
      </c>
      <c r="M21" s="70" t="str">
        <f>CONCATENATE(Feuil1!L18,"/33")</f>
        <v>0/33</v>
      </c>
      <c r="N21" s="70" t="str">
        <f>CONCATENATE(Feuil1!M18,"/33")</f>
        <v>0/33</v>
      </c>
      <c r="O21" s="70" t="str">
        <f>CONCATENATE(Feuil1!N18,"/33")</f>
        <v>0/33</v>
      </c>
      <c r="P21" s="70" t="str">
        <f>CONCATENATE(Feuil1!O18,"/33")</f>
        <v>0/33</v>
      </c>
      <c r="Q21" s="70" t="str">
        <f>CONCATENATE(Feuil1!P18,"/33")</f>
        <v>0/33</v>
      </c>
      <c r="R21" s="70" t="str">
        <f>CONCATENATE(Feuil1!Q18,"/33")</f>
        <v>0/33</v>
      </c>
      <c r="S21" s="70" t="str">
        <f>CONCATENATE(Feuil1!R18,"/33")</f>
        <v>0/33</v>
      </c>
      <c r="T21" s="70" t="str">
        <f>CONCATENATE(Feuil1!S18,"/33")</f>
        <v>0/33</v>
      </c>
      <c r="U21" s="70" t="str">
        <f>CONCATENATE(Feuil1!T18,"/33")</f>
        <v>0/33</v>
      </c>
      <c r="V21" s="70" t="str">
        <f>CONCATENATE(Feuil1!U18,"/33")</f>
        <v>0/33</v>
      </c>
      <c r="W21" s="70" t="str">
        <f>CONCATENATE(Feuil1!V18,"/33")</f>
        <v>0/33</v>
      </c>
      <c r="X21" s="70" t="str">
        <f>CONCATENATE(Feuil1!W18,"/33")</f>
        <v>0/33</v>
      </c>
      <c r="Y21" s="70" t="str">
        <f>CONCATENATE(Feuil1!X18,"/33")</f>
        <v>0/33</v>
      </c>
      <c r="Z21" s="70" t="str">
        <f>CONCATENATE(Feuil1!Y18,"/33")</f>
        <v>0/33</v>
      </c>
      <c r="AA21" s="70" t="str">
        <f>CONCATENATE(Feuil1!Z18,"/33")</f>
        <v>0/33</v>
      </c>
      <c r="AB21" s="70" t="str">
        <f>CONCATENATE(Feuil1!AA18,"/33")</f>
        <v>0/33</v>
      </c>
      <c r="AC21" s="70" t="str">
        <f>CONCATENATE(Feuil1!AB18,"/33")</f>
        <v>0/33</v>
      </c>
      <c r="AD21" s="70" t="str">
        <f>CONCATENATE(Feuil1!AC18,"/33")</f>
        <v>0/33</v>
      </c>
      <c r="AE21" s="70" t="str">
        <f>CONCATENATE(Feuil1!AD18,"/33")</f>
        <v>0/33</v>
      </c>
      <c r="AF21" s="70" t="str">
        <f>CONCATENATE(Feuil1!AE18,"/33")</f>
        <v>0/33</v>
      </c>
      <c r="AG21" s="70" t="str">
        <f>CONCATENATE(Feuil1!AF18,"/33")</f>
        <v>0/33</v>
      </c>
      <c r="AH21" s="70" t="str">
        <f>CONCATENATE(Feuil1!AG18,"/33")</f>
        <v>0/33</v>
      </c>
      <c r="AI21" s="70" t="str">
        <f>CONCATENATE(Feuil1!AH18,"/33")</f>
        <v>0/33</v>
      </c>
      <c r="AJ21" s="70" t="str">
        <f>CONCATENATE(Feuil1!AI18,"/33")</f>
        <v>0/33</v>
      </c>
      <c r="AK21" s="70" t="str">
        <f>CONCATENATE(Feuil1!AJ18,"/33")</f>
        <v>0/33</v>
      </c>
      <c r="AL21" s="70" t="str">
        <f>CONCATENATE(Feuil1!AK18,"/33")</f>
        <v>0/33</v>
      </c>
      <c r="AM21" s="70" t="str">
        <f>CONCATENATE(Feuil1!AL18,"/33")</f>
        <v>0/33</v>
      </c>
      <c r="AN21" s="70" t="str">
        <f>CONCATENATE(Feuil1!AM18,"/33")</f>
        <v>0/33</v>
      </c>
      <c r="AO21" s="70" t="str">
        <f>CONCATENATE(Feuil1!AN18,"/33")</f>
        <v>0/33</v>
      </c>
      <c r="AP21" s="70" t="str">
        <f>CONCATENATE(Feuil1!AO18,"/33")</f>
        <v>0/33</v>
      </c>
    </row>
    <row r="22" spans="1:42" s="72" customFormat="1" ht="13.5" thickBot="1">
      <c r="A22" s="253" t="s">
        <v>50</v>
      </c>
      <c r="B22" s="254"/>
      <c r="C22" s="66" t="e">
        <f>CONCATENATE(ROUND(Feuil1!AP19,0),"/33")</f>
        <v>#DIV/0!</v>
      </c>
      <c r="D22" s="71" t="str">
        <f>CONCATENATE(Feuil1!C19,"/33")</f>
        <v>0/33</v>
      </c>
      <c r="E22" s="71" t="str">
        <f>CONCATENATE(Feuil1!D19,"/33")</f>
        <v>0/33</v>
      </c>
      <c r="F22" s="71" t="str">
        <f>CONCATENATE(Feuil1!E19,"/33")</f>
        <v>0/33</v>
      </c>
      <c r="G22" s="71" t="str">
        <f>CONCATENATE(Feuil1!F19,"/33")</f>
        <v>0/33</v>
      </c>
      <c r="H22" s="71" t="str">
        <f>CONCATENATE(Feuil1!G19,"/33")</f>
        <v>0/33</v>
      </c>
      <c r="I22" s="71" t="str">
        <f>CONCATENATE(Feuil1!H19,"/33")</f>
        <v>0/33</v>
      </c>
      <c r="J22" s="71" t="str">
        <f>CONCATENATE(Feuil1!I19,"/33")</f>
        <v>0/33</v>
      </c>
      <c r="K22" s="71" t="str">
        <f>CONCATENATE(Feuil1!J19,"/33")</f>
        <v>0/33</v>
      </c>
      <c r="L22" s="71" t="str">
        <f>CONCATENATE(Feuil1!K19,"/33")</f>
        <v>0/33</v>
      </c>
      <c r="M22" s="71" t="str">
        <f>CONCATENATE(Feuil1!L19,"/33")</f>
        <v>0/33</v>
      </c>
      <c r="N22" s="71" t="str">
        <f>CONCATENATE(Feuil1!M19,"/33")</f>
        <v>0/33</v>
      </c>
      <c r="O22" s="71" t="str">
        <f>CONCATENATE(Feuil1!N19,"/33")</f>
        <v>0/33</v>
      </c>
      <c r="P22" s="71" t="str">
        <f>CONCATENATE(Feuil1!O19,"/33")</f>
        <v>0/33</v>
      </c>
      <c r="Q22" s="71" t="str">
        <f>CONCATENATE(Feuil1!P19,"/33")</f>
        <v>0/33</v>
      </c>
      <c r="R22" s="71" t="str">
        <f>CONCATENATE(Feuil1!Q19,"/33")</f>
        <v>0/33</v>
      </c>
      <c r="S22" s="71" t="str">
        <f>CONCATENATE(Feuil1!R19,"/33")</f>
        <v>0/33</v>
      </c>
      <c r="T22" s="71" t="str">
        <f>CONCATENATE(Feuil1!S19,"/33")</f>
        <v>0/33</v>
      </c>
      <c r="U22" s="71" t="str">
        <f>CONCATENATE(Feuil1!T19,"/33")</f>
        <v>0/33</v>
      </c>
      <c r="V22" s="71" t="str">
        <f>CONCATENATE(Feuil1!U19,"/33")</f>
        <v>0/33</v>
      </c>
      <c r="W22" s="71" t="str">
        <f>CONCATENATE(Feuil1!V19,"/33")</f>
        <v>0/33</v>
      </c>
      <c r="X22" s="71" t="str">
        <f>CONCATENATE(Feuil1!W19,"/33")</f>
        <v>0/33</v>
      </c>
      <c r="Y22" s="71" t="str">
        <f>CONCATENATE(Feuil1!X19,"/33")</f>
        <v>0/33</v>
      </c>
      <c r="Z22" s="71" t="str">
        <f>CONCATENATE(Feuil1!Y19,"/33")</f>
        <v>0/33</v>
      </c>
      <c r="AA22" s="71" t="str">
        <f>CONCATENATE(Feuil1!Z19,"/33")</f>
        <v>0/33</v>
      </c>
      <c r="AB22" s="71" t="str">
        <f>CONCATENATE(Feuil1!AA19,"/33")</f>
        <v>0/33</v>
      </c>
      <c r="AC22" s="71" t="str">
        <f>CONCATENATE(Feuil1!AB19,"/33")</f>
        <v>0/33</v>
      </c>
      <c r="AD22" s="71" t="str">
        <f>CONCATENATE(Feuil1!AC19,"/33")</f>
        <v>0/33</v>
      </c>
      <c r="AE22" s="71" t="str">
        <f>CONCATENATE(Feuil1!AD19,"/33")</f>
        <v>0/33</v>
      </c>
      <c r="AF22" s="71" t="str">
        <f>CONCATENATE(Feuil1!AE19,"/33")</f>
        <v>0/33</v>
      </c>
      <c r="AG22" s="71" t="str">
        <f>CONCATENATE(Feuil1!AF19,"/33")</f>
        <v>0/33</v>
      </c>
      <c r="AH22" s="71" t="str">
        <f>CONCATENATE(Feuil1!AG19,"/33")</f>
        <v>0/33</v>
      </c>
      <c r="AI22" s="71" t="str">
        <f>CONCATENATE(Feuil1!AH19,"/33")</f>
        <v>0/33</v>
      </c>
      <c r="AJ22" s="71" t="str">
        <f>CONCATENATE(Feuil1!AI19,"/33")</f>
        <v>0/33</v>
      </c>
      <c r="AK22" s="71" t="str">
        <f>CONCATENATE(Feuil1!AJ19,"/33")</f>
        <v>0/33</v>
      </c>
      <c r="AL22" s="71" t="str">
        <f>CONCATENATE(Feuil1!AK19,"/33")</f>
        <v>0/33</v>
      </c>
      <c r="AM22" s="71" t="str">
        <f>CONCATENATE(Feuil1!AL19,"/33")</f>
        <v>0/33</v>
      </c>
      <c r="AN22" s="71" t="str">
        <f>CONCATENATE(Feuil1!AM19,"/33")</f>
        <v>0/33</v>
      </c>
      <c r="AO22" s="71" t="str">
        <f>CONCATENATE(Feuil1!AN19,"/33")</f>
        <v>0/33</v>
      </c>
      <c r="AP22" s="71" t="str">
        <f>CONCATENATE(Feuil1!AO19,"/33")</f>
        <v>0/33</v>
      </c>
    </row>
    <row r="23" spans="1:42" s="76" customFormat="1" ht="13.5" thickBot="1">
      <c r="A23" s="241" t="s">
        <v>51</v>
      </c>
      <c r="B23" s="242"/>
      <c r="C23" s="73" t="e">
        <f>Feuil1!AP20</f>
        <v>#DIV/0!</v>
      </c>
      <c r="D23" s="74">
        <f>Feuil1!C20</f>
        <v>0</v>
      </c>
      <c r="E23" s="74">
        <f>Feuil1!D20</f>
        <v>0</v>
      </c>
      <c r="F23" s="74">
        <f>Feuil1!E20</f>
        <v>0</v>
      </c>
      <c r="G23" s="74">
        <f>Feuil1!F20</f>
        <v>0</v>
      </c>
      <c r="H23" s="74">
        <f>Feuil1!G20</f>
        <v>0</v>
      </c>
      <c r="I23" s="74">
        <f>Feuil1!H20</f>
        <v>0</v>
      </c>
      <c r="J23" s="74">
        <f>Feuil1!I20</f>
        <v>0</v>
      </c>
      <c r="K23" s="74">
        <f>Feuil1!J20</f>
        <v>0</v>
      </c>
      <c r="L23" s="74">
        <f>Feuil1!K20</f>
        <v>0</v>
      </c>
      <c r="M23" s="74">
        <f>Feuil1!L20</f>
        <v>0</v>
      </c>
      <c r="N23" s="74">
        <f>Feuil1!M20</f>
        <v>0</v>
      </c>
      <c r="O23" s="74">
        <f>Feuil1!N20</f>
        <v>0</v>
      </c>
      <c r="P23" s="74">
        <f>Feuil1!O20</f>
        <v>0</v>
      </c>
      <c r="Q23" s="74">
        <f>Feuil1!P20</f>
        <v>0</v>
      </c>
      <c r="R23" s="74">
        <f>Feuil1!Q20</f>
        <v>0</v>
      </c>
      <c r="S23" s="74">
        <f>Feuil1!R20</f>
        <v>0</v>
      </c>
      <c r="T23" s="74">
        <f>Feuil1!S20</f>
        <v>0</v>
      </c>
      <c r="U23" s="74">
        <f>Feuil1!T20</f>
        <v>0</v>
      </c>
      <c r="V23" s="74">
        <f>Feuil1!U20</f>
        <v>0</v>
      </c>
      <c r="W23" s="74">
        <f>Feuil1!V20</f>
        <v>0</v>
      </c>
      <c r="X23" s="74">
        <f>Feuil1!W20</f>
        <v>0</v>
      </c>
      <c r="Y23" s="74">
        <f>Feuil1!X20</f>
        <v>0</v>
      </c>
      <c r="Z23" s="74">
        <f>Feuil1!Y20</f>
        <v>0</v>
      </c>
      <c r="AA23" s="74">
        <f>Feuil1!Z20</f>
        <v>0</v>
      </c>
      <c r="AB23" s="74">
        <f>Feuil1!AA20</f>
        <v>0</v>
      </c>
      <c r="AC23" s="74">
        <f>Feuil1!AB20</f>
        <v>0</v>
      </c>
      <c r="AD23" s="74">
        <f>Feuil1!AC20</f>
        <v>0</v>
      </c>
      <c r="AE23" s="74">
        <f>Feuil1!AD20</f>
        <v>0</v>
      </c>
      <c r="AF23" s="74">
        <f>Feuil1!AE20</f>
        <v>0</v>
      </c>
      <c r="AG23" s="74">
        <f>Feuil1!AF20</f>
        <v>0</v>
      </c>
      <c r="AH23" s="74">
        <f>Feuil1!AG20</f>
        <v>0</v>
      </c>
      <c r="AI23" s="74">
        <f>Feuil1!AH20</f>
        <v>0</v>
      </c>
      <c r="AJ23" s="74">
        <f>Feuil1!AI20</f>
        <v>0</v>
      </c>
      <c r="AK23" s="74">
        <f>Feuil1!AJ20</f>
        <v>0</v>
      </c>
      <c r="AL23" s="74">
        <f>Feuil1!AK20</f>
        <v>0</v>
      </c>
      <c r="AM23" s="74">
        <f>Feuil1!AL20</f>
        <v>0</v>
      </c>
      <c r="AN23" s="74">
        <f>Feuil1!AM20</f>
        <v>0</v>
      </c>
      <c r="AO23" s="74">
        <f>Feuil1!AN20</f>
        <v>0</v>
      </c>
      <c r="AP23" s="74">
        <f>Feuil1!AO20</f>
        <v>0</v>
      </c>
    </row>
    <row r="24" spans="1:42" s="77" customFormat="1" ht="154.5" customHeight="1" thickBot="1">
      <c r="A24" s="247"/>
      <c r="B24" s="248"/>
      <c r="C24" s="59" t="str">
        <f>C6</f>
        <v>Réussite de la classe </v>
      </c>
      <c r="D24" s="60" t="str">
        <f>D6</f>
        <v> </v>
      </c>
      <c r="E24" s="60" t="str">
        <f aca="true" t="shared" si="1" ref="E24:AP24">E6</f>
        <v> </v>
      </c>
      <c r="F24" s="60" t="str">
        <f t="shared" si="1"/>
        <v> </v>
      </c>
      <c r="G24" s="60" t="str">
        <f t="shared" si="1"/>
        <v> </v>
      </c>
      <c r="H24" s="60" t="str">
        <f t="shared" si="1"/>
        <v> </v>
      </c>
      <c r="I24" s="60" t="str">
        <f t="shared" si="1"/>
        <v> </v>
      </c>
      <c r="J24" s="60" t="str">
        <f t="shared" si="1"/>
        <v> </v>
      </c>
      <c r="K24" s="60" t="str">
        <f t="shared" si="1"/>
        <v> </v>
      </c>
      <c r="L24" s="60" t="str">
        <f t="shared" si="1"/>
        <v> </v>
      </c>
      <c r="M24" s="60" t="str">
        <f t="shared" si="1"/>
        <v> </v>
      </c>
      <c r="N24" s="60" t="str">
        <f t="shared" si="1"/>
        <v> </v>
      </c>
      <c r="O24" s="60" t="str">
        <f t="shared" si="1"/>
        <v> </v>
      </c>
      <c r="P24" s="60" t="str">
        <f t="shared" si="1"/>
        <v> </v>
      </c>
      <c r="Q24" s="60" t="str">
        <f t="shared" si="1"/>
        <v> </v>
      </c>
      <c r="R24" s="60" t="str">
        <f t="shared" si="1"/>
        <v> </v>
      </c>
      <c r="S24" s="60" t="str">
        <f t="shared" si="1"/>
        <v> </v>
      </c>
      <c r="T24" s="60" t="str">
        <f t="shared" si="1"/>
        <v> </v>
      </c>
      <c r="U24" s="60" t="str">
        <f t="shared" si="1"/>
        <v> </v>
      </c>
      <c r="V24" s="60" t="str">
        <f t="shared" si="1"/>
        <v> </v>
      </c>
      <c r="W24" s="60" t="str">
        <f t="shared" si="1"/>
        <v> </v>
      </c>
      <c r="X24" s="60" t="str">
        <f t="shared" si="1"/>
        <v> </v>
      </c>
      <c r="Y24" s="60" t="str">
        <f t="shared" si="1"/>
        <v> </v>
      </c>
      <c r="Z24" s="60" t="str">
        <f t="shared" si="1"/>
        <v> </v>
      </c>
      <c r="AA24" s="60" t="str">
        <f t="shared" si="1"/>
        <v> </v>
      </c>
      <c r="AB24" s="60" t="str">
        <f t="shared" si="1"/>
        <v> </v>
      </c>
      <c r="AC24" s="60" t="str">
        <f t="shared" si="1"/>
        <v> </v>
      </c>
      <c r="AD24" s="60" t="str">
        <f t="shared" si="1"/>
        <v> </v>
      </c>
      <c r="AE24" s="60" t="str">
        <f t="shared" si="1"/>
        <v> </v>
      </c>
      <c r="AF24" s="60" t="str">
        <f t="shared" si="1"/>
        <v> </v>
      </c>
      <c r="AG24" s="60" t="str">
        <f t="shared" si="1"/>
        <v> </v>
      </c>
      <c r="AH24" s="60" t="str">
        <f t="shared" si="1"/>
        <v> </v>
      </c>
      <c r="AI24" s="60" t="str">
        <f t="shared" si="1"/>
        <v> </v>
      </c>
      <c r="AJ24" s="60" t="str">
        <f t="shared" si="1"/>
        <v> </v>
      </c>
      <c r="AK24" s="60" t="str">
        <f t="shared" si="1"/>
        <v> </v>
      </c>
      <c r="AL24" s="60" t="str">
        <f t="shared" si="1"/>
        <v> </v>
      </c>
      <c r="AM24" s="60" t="str">
        <f t="shared" si="1"/>
        <v> </v>
      </c>
      <c r="AN24" s="60" t="str">
        <f t="shared" si="1"/>
        <v> </v>
      </c>
      <c r="AO24" s="60" t="str">
        <f t="shared" si="1"/>
        <v> </v>
      </c>
      <c r="AP24" s="60" t="str">
        <f t="shared" si="1"/>
        <v> </v>
      </c>
    </row>
    <row r="25" ht="13.5" thickTop="1"/>
  </sheetData>
  <sheetProtection sheet="1" objects="1" scenarios="1" selectLockedCells="1"/>
  <mergeCells count="22">
    <mergeCell ref="A23:B23"/>
    <mergeCell ref="A20:B20"/>
    <mergeCell ref="A6:B6"/>
    <mergeCell ref="A15:B15"/>
    <mergeCell ref="A24:B24"/>
    <mergeCell ref="A9:B9"/>
    <mergeCell ref="A10:B10"/>
    <mergeCell ref="A12:B12"/>
    <mergeCell ref="A13:B13"/>
    <mergeCell ref="A14:B14"/>
    <mergeCell ref="A21:B21"/>
    <mergeCell ref="A22:B22"/>
    <mergeCell ref="A11:B11"/>
    <mergeCell ref="A16:B16"/>
    <mergeCell ref="A17:B17"/>
    <mergeCell ref="A18:B18"/>
    <mergeCell ref="A19:B19"/>
    <mergeCell ref="B1:F1"/>
    <mergeCell ref="B2:F2"/>
    <mergeCell ref="B4:F4"/>
    <mergeCell ref="A7:B7"/>
    <mergeCell ref="A8:B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P21"/>
  <sheetViews>
    <sheetView zoomScalePageLayoutView="0" workbookViewId="0" topLeftCell="A7">
      <selection activeCell="C16" sqref="C16"/>
    </sheetView>
  </sheetViews>
  <sheetFormatPr defaultColWidth="11.421875" defaultRowHeight="12.75"/>
  <cols>
    <col min="1" max="1" width="53.57421875" style="64" bestFit="1" customWidth="1"/>
    <col min="2" max="2" width="8.7109375" style="62" bestFit="1" customWidth="1"/>
    <col min="3" max="28" width="7.7109375" style="62" bestFit="1" customWidth="1"/>
    <col min="29" max="29" width="6.7109375" style="62" bestFit="1" customWidth="1"/>
    <col min="30" max="30" width="5.7109375" style="62" bestFit="1" customWidth="1"/>
    <col min="31" max="31" width="5.7109375" style="63" bestFit="1" customWidth="1"/>
    <col min="32" max="32" width="5.7109375" style="62" bestFit="1" customWidth="1"/>
    <col min="33" max="33" width="5.7109375" style="62" customWidth="1"/>
    <col min="34" max="41" width="5.7109375" style="62" bestFit="1" customWidth="1"/>
    <col min="42" max="42" width="7.28125" style="62" bestFit="1" customWidth="1"/>
    <col min="43" max="16384" width="11.421875" style="62" customWidth="1"/>
  </cols>
  <sheetData>
    <row r="2" ht="13.5" thickBot="1"/>
    <row r="3" spans="1:42" s="65" customFormat="1" ht="180" customHeight="1">
      <c r="A3" s="78" t="s">
        <v>35</v>
      </c>
      <c r="B3" s="54">
        <f>Classe!D6</f>
        <v>0</v>
      </c>
      <c r="C3" s="47" t="str">
        <f>Classe!$E10</f>
        <v> </v>
      </c>
      <c r="D3" s="47" t="str">
        <f>Classe!$E11</f>
        <v> </v>
      </c>
      <c r="E3" s="47" t="str">
        <f>Classe!$E12</f>
        <v> </v>
      </c>
      <c r="F3" s="47" t="str">
        <f>Classe!$E13</f>
        <v> </v>
      </c>
      <c r="G3" s="47" t="str">
        <f>Classe!$E14</f>
        <v> </v>
      </c>
      <c r="H3" s="47" t="str">
        <f>Classe!$E15</f>
        <v> </v>
      </c>
      <c r="I3" s="47" t="str">
        <f>Classe!$E16</f>
        <v> </v>
      </c>
      <c r="J3" s="47" t="str">
        <f>Classe!$E17</f>
        <v> </v>
      </c>
      <c r="K3" s="47" t="str">
        <f>Classe!$E18</f>
        <v> </v>
      </c>
      <c r="L3" s="47" t="str">
        <f>Classe!$E19</f>
        <v> </v>
      </c>
      <c r="M3" s="47" t="str">
        <f>Classe!$E20</f>
        <v> </v>
      </c>
      <c r="N3" s="47" t="str">
        <f>Classe!$E21</f>
        <v> </v>
      </c>
      <c r="O3" s="47" t="str">
        <f>Classe!$E22</f>
        <v> </v>
      </c>
      <c r="P3" s="47" t="str">
        <f>Classe!$E23</f>
        <v> </v>
      </c>
      <c r="Q3" s="47" t="str">
        <f>Classe!$E24</f>
        <v> </v>
      </c>
      <c r="R3" s="47" t="str">
        <f>Classe!$E25</f>
        <v> </v>
      </c>
      <c r="S3" s="47" t="str">
        <f>Classe!$E26</f>
        <v> </v>
      </c>
      <c r="T3" s="47" t="str">
        <f>Classe!$E27</f>
        <v> </v>
      </c>
      <c r="U3" s="47" t="str">
        <f>Classe!$E28</f>
        <v> </v>
      </c>
      <c r="V3" s="47" t="str">
        <f>Classe!$E29</f>
        <v> </v>
      </c>
      <c r="W3" s="47" t="str">
        <f>Classe!$E30</f>
        <v> </v>
      </c>
      <c r="X3" s="47" t="str">
        <f>Classe!$E31</f>
        <v> </v>
      </c>
      <c r="Y3" s="47" t="str">
        <f>Classe!$E32</f>
        <v> </v>
      </c>
      <c r="Z3" s="47" t="str">
        <f>Classe!$E33</f>
        <v> </v>
      </c>
      <c r="AA3" s="47" t="str">
        <f>Classe!$E34</f>
        <v> </v>
      </c>
      <c r="AB3" s="47" t="str">
        <f>Classe!$E35</f>
        <v> </v>
      </c>
      <c r="AC3" s="47" t="str">
        <f>Classe!$E36</f>
        <v> </v>
      </c>
      <c r="AD3" s="47" t="str">
        <f>Classe!$E37</f>
        <v> </v>
      </c>
      <c r="AE3" s="47" t="str">
        <f>Classe!$E38</f>
        <v> </v>
      </c>
      <c r="AF3" s="47" t="str">
        <f>Classe!$E39</f>
        <v> </v>
      </c>
      <c r="AG3" s="47" t="str">
        <f>Classe!$E40</f>
        <v> </v>
      </c>
      <c r="AH3" s="47" t="str">
        <f>Classe!$E41</f>
        <v> </v>
      </c>
      <c r="AI3" s="47" t="str">
        <f>Classe!$E42</f>
        <v> </v>
      </c>
      <c r="AJ3" s="47" t="str">
        <f>Classe!$E43</f>
        <v> </v>
      </c>
      <c r="AK3" s="47" t="str">
        <f>Classe!$E44</f>
        <v> </v>
      </c>
      <c r="AL3" s="47" t="str">
        <f>Classe!$E45</f>
        <v> </v>
      </c>
      <c r="AM3" s="47" t="str">
        <f>Classe!$E46</f>
        <v> </v>
      </c>
      <c r="AN3" s="47" t="str">
        <f>Classe!$E47</f>
        <v> </v>
      </c>
      <c r="AO3" s="47" t="str">
        <f>Classe!$E48</f>
        <v> </v>
      </c>
      <c r="AP3" s="79">
        <f>COUNTIF(C3:AO3,"&gt;&lt;"&amp;"")</f>
        <v>0</v>
      </c>
    </row>
    <row r="4" spans="1:42" ht="12.75">
      <c r="A4" s="80" t="s">
        <v>101</v>
      </c>
      <c r="B4" s="89" t="s">
        <v>32</v>
      </c>
      <c r="C4" s="94">
        <f>COUNTIF(Saisie!D11:D25,1)</f>
        <v>0</v>
      </c>
      <c r="D4" s="94">
        <f>COUNTIF(Saisie!E11:E25,1)</f>
        <v>0</v>
      </c>
      <c r="E4" s="94">
        <f>COUNTIF(Saisie!F11:F25,1)</f>
        <v>0</v>
      </c>
      <c r="F4" s="94">
        <f>COUNTIF(Saisie!G11:G25,1)</f>
        <v>0</v>
      </c>
      <c r="G4" s="94">
        <f>COUNTIF(Saisie!H11:H25,1)</f>
        <v>0</v>
      </c>
      <c r="H4" s="94">
        <f>COUNTIF(Saisie!I11:I25,1)</f>
        <v>0</v>
      </c>
      <c r="I4" s="94">
        <f>COUNTIF(Saisie!J11:J25,1)</f>
        <v>0</v>
      </c>
      <c r="J4" s="94">
        <f>COUNTIF(Saisie!K11:K25,1)</f>
        <v>0</v>
      </c>
      <c r="K4" s="94">
        <f>COUNTIF(Saisie!L11:L25,1)</f>
        <v>0</v>
      </c>
      <c r="L4" s="94">
        <f>COUNTIF(Saisie!M11:M25,1)</f>
        <v>0</v>
      </c>
      <c r="M4" s="94">
        <f>COUNTIF(Saisie!N11:N25,1)</f>
        <v>0</v>
      </c>
      <c r="N4" s="94">
        <f>COUNTIF(Saisie!O11:O25,1)</f>
        <v>0</v>
      </c>
      <c r="O4" s="94">
        <f>COUNTIF(Saisie!P11:P25,1)</f>
        <v>0</v>
      </c>
      <c r="P4" s="94">
        <f>COUNTIF(Saisie!Q11:Q25,1)</f>
        <v>0</v>
      </c>
      <c r="Q4" s="94">
        <f>COUNTIF(Saisie!R11:R25,1)</f>
        <v>0</v>
      </c>
      <c r="R4" s="94">
        <f>COUNTIF(Saisie!S11:S25,1)</f>
        <v>0</v>
      </c>
      <c r="S4" s="94">
        <f>COUNTIF(Saisie!T11:T25,1)</f>
        <v>0</v>
      </c>
      <c r="T4" s="94">
        <f>COUNTIF(Saisie!U11:U25,1)</f>
        <v>0</v>
      </c>
      <c r="U4" s="94">
        <f>COUNTIF(Saisie!V11:V25,1)</f>
        <v>0</v>
      </c>
      <c r="V4" s="94">
        <f>COUNTIF(Saisie!W11:W25,1)</f>
        <v>0</v>
      </c>
      <c r="W4" s="94">
        <f>COUNTIF(Saisie!X11:X25,1)</f>
        <v>0</v>
      </c>
      <c r="X4" s="94">
        <f>COUNTIF(Saisie!Y11:Y25,1)</f>
        <v>0</v>
      </c>
      <c r="Y4" s="94">
        <f>COUNTIF(Saisie!Z11:Z25,1)</f>
        <v>0</v>
      </c>
      <c r="Z4" s="94">
        <f>COUNTIF(Saisie!AA11:AA25,1)</f>
        <v>0</v>
      </c>
      <c r="AA4" s="94">
        <f>COUNTIF(Saisie!AB11:AB25,1)</f>
        <v>0</v>
      </c>
      <c r="AB4" s="94">
        <f>COUNTIF(Saisie!AC11:AC25,1)</f>
        <v>0</v>
      </c>
      <c r="AC4" s="94">
        <f>COUNTIF(Saisie!AD11:AD25,1)</f>
        <v>0</v>
      </c>
      <c r="AD4" s="94">
        <f>COUNTIF(Saisie!AE11:AE25,1)</f>
        <v>0</v>
      </c>
      <c r="AE4" s="94">
        <f>COUNTIF(Saisie!AF11:AF25,1)</f>
        <v>0</v>
      </c>
      <c r="AF4" s="94">
        <f>COUNTIF(Saisie!AG11:AG25,1)</f>
        <v>0</v>
      </c>
      <c r="AG4" s="94">
        <f>COUNTIF(Saisie!AH11:AH25,1)</f>
        <v>0</v>
      </c>
      <c r="AH4" s="94">
        <f>COUNTIF(Saisie!AI11:AI25,1)</f>
        <v>0</v>
      </c>
      <c r="AI4" s="94">
        <f>COUNTIF(Saisie!AJ11:AJ25,1)</f>
        <v>0</v>
      </c>
      <c r="AJ4" s="94">
        <f>COUNTIF(Saisie!AK11:AK25,1)</f>
        <v>0</v>
      </c>
      <c r="AK4" s="94">
        <f>COUNTIF(Saisie!AL11:AL25,1)</f>
        <v>0</v>
      </c>
      <c r="AL4" s="94">
        <f>COUNTIF(Saisie!AM11:AM25,1)</f>
        <v>0</v>
      </c>
      <c r="AM4" s="94">
        <f>COUNTIF(Saisie!AN11:AN25,1)</f>
        <v>0</v>
      </c>
      <c r="AN4" s="94">
        <f>COUNTIF(Saisie!AO11:AO25,1)</f>
        <v>0</v>
      </c>
      <c r="AO4" s="94">
        <f>COUNTIF(Saisie!AP11:AP25,1)</f>
        <v>0</v>
      </c>
      <c r="AP4" s="83" t="e">
        <f>SUM(C4:AO4)/$AP$3</f>
        <v>#DIV/0!</v>
      </c>
    </row>
    <row r="5" spans="1:42" ht="12.75">
      <c r="A5" s="80" t="s">
        <v>118</v>
      </c>
      <c r="B5" s="125" t="s">
        <v>32</v>
      </c>
      <c r="C5" s="94">
        <f>COUNTIF(Saisie!D26:D40,1)</f>
        <v>0</v>
      </c>
      <c r="D5" s="94">
        <f>COUNTIF(Saisie!E26:E40,1)</f>
        <v>0</v>
      </c>
      <c r="E5" s="94">
        <f>COUNTIF(Saisie!F26:F40,1)</f>
        <v>0</v>
      </c>
      <c r="F5" s="94">
        <f>COUNTIF(Saisie!G26:G40,1)</f>
        <v>0</v>
      </c>
      <c r="G5" s="94">
        <f>COUNTIF(Saisie!H26:H40,1)</f>
        <v>0</v>
      </c>
      <c r="H5" s="94">
        <f>COUNTIF(Saisie!I26:I40,1)</f>
        <v>0</v>
      </c>
      <c r="I5" s="94">
        <f>COUNTIF(Saisie!J26:J40,1)</f>
        <v>0</v>
      </c>
      <c r="J5" s="94">
        <f>COUNTIF(Saisie!K26:K40,1)</f>
        <v>0</v>
      </c>
      <c r="K5" s="94">
        <f>COUNTIF(Saisie!L26:L40,1)</f>
        <v>0</v>
      </c>
      <c r="L5" s="94">
        <f>COUNTIF(Saisie!M26:M40,1)</f>
        <v>0</v>
      </c>
      <c r="M5" s="94">
        <f>COUNTIF(Saisie!N26:N40,1)</f>
        <v>0</v>
      </c>
      <c r="N5" s="94">
        <f>COUNTIF(Saisie!O26:O40,1)</f>
        <v>0</v>
      </c>
      <c r="O5" s="94">
        <f>COUNTIF(Saisie!P26:P40,1)</f>
        <v>0</v>
      </c>
      <c r="P5" s="94">
        <f>COUNTIF(Saisie!Q26:Q40,1)</f>
        <v>0</v>
      </c>
      <c r="Q5" s="94">
        <f>COUNTIF(Saisie!R26:R40,1)</f>
        <v>0</v>
      </c>
      <c r="R5" s="94">
        <f>COUNTIF(Saisie!S26:S40,1)</f>
        <v>0</v>
      </c>
      <c r="S5" s="94">
        <f>COUNTIF(Saisie!T26:T40,1)</f>
        <v>0</v>
      </c>
      <c r="T5" s="94">
        <f>COUNTIF(Saisie!U26:U40,1)</f>
        <v>0</v>
      </c>
      <c r="U5" s="94">
        <f>COUNTIF(Saisie!V26:V40,1)</f>
        <v>0</v>
      </c>
      <c r="V5" s="94">
        <f>COUNTIF(Saisie!W26:W40,1)</f>
        <v>0</v>
      </c>
      <c r="W5" s="94">
        <f>COUNTIF(Saisie!X26:X40,1)</f>
        <v>0</v>
      </c>
      <c r="X5" s="94">
        <f>COUNTIF(Saisie!Y26:Y40,1)</f>
        <v>0</v>
      </c>
      <c r="Y5" s="94">
        <f>COUNTIF(Saisie!Z26:Z40,1)</f>
        <v>0</v>
      </c>
      <c r="Z5" s="94">
        <f>COUNTIF(Saisie!AA26:AA40,1)</f>
        <v>0</v>
      </c>
      <c r="AA5" s="94">
        <f>COUNTIF(Saisie!AB26:AB40,1)</f>
        <v>0</v>
      </c>
      <c r="AB5" s="94">
        <f>COUNTIF(Saisie!AC26:AC40,1)</f>
        <v>0</v>
      </c>
      <c r="AC5" s="94">
        <f>COUNTIF(Saisie!AD26:AD40,1)</f>
        <v>0</v>
      </c>
      <c r="AD5" s="94">
        <f>COUNTIF(Saisie!AE26:AE40,1)</f>
        <v>0</v>
      </c>
      <c r="AE5" s="94">
        <f>COUNTIF(Saisie!AF26:AF40,1)</f>
        <v>0</v>
      </c>
      <c r="AF5" s="94">
        <f>COUNTIF(Saisie!AG26:AG40,1)</f>
        <v>0</v>
      </c>
      <c r="AG5" s="94">
        <f>COUNTIF(Saisie!AH26:AH40,1)</f>
        <v>0</v>
      </c>
      <c r="AH5" s="94">
        <f>COUNTIF(Saisie!AI26:AI40,1)</f>
        <v>0</v>
      </c>
      <c r="AI5" s="94">
        <f>COUNTIF(Saisie!AJ26:AJ40,1)</f>
        <v>0</v>
      </c>
      <c r="AJ5" s="94">
        <f>COUNTIF(Saisie!AK26:AK40,1)</f>
        <v>0</v>
      </c>
      <c r="AK5" s="94">
        <f>COUNTIF(Saisie!AL26:AL40,1)</f>
        <v>0</v>
      </c>
      <c r="AL5" s="94">
        <f>COUNTIF(Saisie!AM26:AM40,1)</f>
        <v>0</v>
      </c>
      <c r="AM5" s="94">
        <f>COUNTIF(Saisie!AN26:AN40,1)</f>
        <v>0</v>
      </c>
      <c r="AN5" s="94">
        <f>COUNTIF(Saisie!AO26:AO40,1)</f>
        <v>0</v>
      </c>
      <c r="AO5" s="94">
        <f>COUNTIF(Saisie!AP26:AP40,1)</f>
        <v>0</v>
      </c>
      <c r="AP5" s="83" t="e">
        <f aca="true" t="shared" si="0" ref="AP5:AP11">SUM(C5:AO5)/$AP$3</f>
        <v>#DIV/0!</v>
      </c>
    </row>
    <row r="6" spans="1:42" ht="12.75">
      <c r="A6" s="80" t="s">
        <v>5</v>
      </c>
      <c r="B6" s="84" t="s">
        <v>157</v>
      </c>
      <c r="C6" s="67">
        <f>COUNTIF(Saisie!D41:D52,1)</f>
        <v>0</v>
      </c>
      <c r="D6" s="67">
        <f>COUNTIF(Saisie!E41:E52,1)</f>
        <v>0</v>
      </c>
      <c r="E6" s="67">
        <f>COUNTIF(Saisie!F41:F52,1)</f>
        <v>0</v>
      </c>
      <c r="F6" s="67">
        <f>COUNTIF(Saisie!G41:G52,1)</f>
        <v>0</v>
      </c>
      <c r="G6" s="67">
        <f>COUNTIF(Saisie!H41:H52,1)</f>
        <v>0</v>
      </c>
      <c r="H6" s="67">
        <f>COUNTIF(Saisie!I41:I52,1)</f>
        <v>0</v>
      </c>
      <c r="I6" s="67">
        <f>COUNTIF(Saisie!J41:J52,1)</f>
        <v>0</v>
      </c>
      <c r="J6" s="67">
        <f>COUNTIF(Saisie!K41:K52,1)</f>
        <v>0</v>
      </c>
      <c r="K6" s="67">
        <f>COUNTIF(Saisie!L41:L52,1)</f>
        <v>0</v>
      </c>
      <c r="L6" s="67">
        <f>COUNTIF(Saisie!M41:M52,1)</f>
        <v>0</v>
      </c>
      <c r="M6" s="67">
        <f>COUNTIF(Saisie!N41:N52,1)</f>
        <v>0</v>
      </c>
      <c r="N6" s="67">
        <f>COUNTIF(Saisie!O41:O52,1)</f>
        <v>0</v>
      </c>
      <c r="O6" s="67">
        <f>COUNTIF(Saisie!P41:P52,1)</f>
        <v>0</v>
      </c>
      <c r="P6" s="67">
        <f>COUNTIF(Saisie!Q41:Q52,1)</f>
        <v>0</v>
      </c>
      <c r="Q6" s="67">
        <f>COUNTIF(Saisie!R41:R52,1)</f>
        <v>0</v>
      </c>
      <c r="R6" s="67">
        <f>COUNTIF(Saisie!S41:S52,1)</f>
        <v>0</v>
      </c>
      <c r="S6" s="67">
        <f>COUNTIF(Saisie!T41:T52,1)</f>
        <v>0</v>
      </c>
      <c r="T6" s="67">
        <f>COUNTIF(Saisie!U41:U52,1)</f>
        <v>0</v>
      </c>
      <c r="U6" s="67">
        <f>COUNTIF(Saisie!V41:V52,1)</f>
        <v>0</v>
      </c>
      <c r="V6" s="67">
        <f>COUNTIF(Saisie!W41:W52,1)</f>
        <v>0</v>
      </c>
      <c r="W6" s="67">
        <f>COUNTIF(Saisie!X41:X52,1)</f>
        <v>0</v>
      </c>
      <c r="X6" s="67">
        <f>COUNTIF(Saisie!Y41:Y52,1)</f>
        <v>0</v>
      </c>
      <c r="Y6" s="67">
        <f>COUNTIF(Saisie!Z41:Z52,1)</f>
        <v>0</v>
      </c>
      <c r="Z6" s="67">
        <f>COUNTIF(Saisie!AA41:AA52,1)</f>
        <v>0</v>
      </c>
      <c r="AA6" s="67">
        <f>COUNTIF(Saisie!AB41:AB52,1)</f>
        <v>0</v>
      </c>
      <c r="AB6" s="67">
        <f>COUNTIF(Saisie!AC41:AC52,1)</f>
        <v>0</v>
      </c>
      <c r="AC6" s="67">
        <f>COUNTIF(Saisie!AD41:AD52,1)</f>
        <v>0</v>
      </c>
      <c r="AD6" s="67">
        <f>COUNTIF(Saisie!AE41:AE52,1)</f>
        <v>0</v>
      </c>
      <c r="AE6" s="67">
        <f>COUNTIF(Saisie!AF41:AF52,1)</f>
        <v>0</v>
      </c>
      <c r="AF6" s="67">
        <f>COUNTIF(Saisie!AG41:AG52,1)</f>
        <v>0</v>
      </c>
      <c r="AG6" s="67">
        <f>COUNTIF(Saisie!AH41:AH52,1)</f>
        <v>0</v>
      </c>
      <c r="AH6" s="67">
        <f>COUNTIF(Saisie!AI41:AI52,1)</f>
        <v>0</v>
      </c>
      <c r="AI6" s="67">
        <f>COUNTIF(Saisie!AJ41:AJ52,1)</f>
        <v>0</v>
      </c>
      <c r="AJ6" s="67">
        <f>COUNTIF(Saisie!AK41:AK52,1)</f>
        <v>0</v>
      </c>
      <c r="AK6" s="67">
        <f>COUNTIF(Saisie!AL41:AL52,1)</f>
        <v>0</v>
      </c>
      <c r="AL6" s="67">
        <f>COUNTIF(Saisie!AM41:AM52,1)</f>
        <v>0</v>
      </c>
      <c r="AM6" s="67">
        <f>COUNTIF(Saisie!AN41:AN52,1)</f>
        <v>0</v>
      </c>
      <c r="AN6" s="67">
        <f>COUNTIF(Saisie!AO41:AO52,1)</f>
        <v>0</v>
      </c>
      <c r="AO6" s="67">
        <f>COUNTIF(Saisie!AP41:AP52,1)</f>
        <v>0</v>
      </c>
      <c r="AP6" s="83" t="e">
        <f t="shared" si="0"/>
        <v>#DIV/0!</v>
      </c>
    </row>
    <row r="7" spans="1:42" ht="12.75">
      <c r="A7" s="80" t="s">
        <v>119</v>
      </c>
      <c r="B7" s="89" t="s">
        <v>158</v>
      </c>
      <c r="C7" s="67">
        <f>COUNTIF(Saisie!D53:D67,1)</f>
        <v>0</v>
      </c>
      <c r="D7" s="82">
        <f>COUNTIF(Saisie!E65:E87,1)</f>
        <v>0</v>
      </c>
      <c r="E7" s="82">
        <f>COUNTIF(Saisie!F65:F87,1)</f>
        <v>0</v>
      </c>
      <c r="F7" s="82">
        <f>COUNTIF(Saisie!G65:G87,1)</f>
        <v>0</v>
      </c>
      <c r="G7" s="82">
        <f>COUNTIF(Saisie!H65:H87,1)</f>
        <v>0</v>
      </c>
      <c r="H7" s="82">
        <f>COUNTIF(Saisie!I65:I87,1)</f>
        <v>0</v>
      </c>
      <c r="I7" s="82">
        <f>COUNTIF(Saisie!J65:J87,1)</f>
        <v>0</v>
      </c>
      <c r="J7" s="82">
        <f>COUNTIF(Saisie!K65:K87,1)</f>
        <v>0</v>
      </c>
      <c r="K7" s="82">
        <f>COUNTIF(Saisie!L65:L87,1)</f>
        <v>0</v>
      </c>
      <c r="L7" s="82">
        <f>COUNTIF(Saisie!M65:M87,1)</f>
        <v>0</v>
      </c>
      <c r="M7" s="82">
        <f>COUNTIF(Saisie!N65:N87,1)</f>
        <v>0</v>
      </c>
      <c r="N7" s="82">
        <f>COUNTIF(Saisie!O65:O87,1)</f>
        <v>0</v>
      </c>
      <c r="O7" s="82">
        <f>COUNTIF(Saisie!P65:P87,1)</f>
        <v>0</v>
      </c>
      <c r="P7" s="82">
        <f>COUNTIF(Saisie!Q65:Q87,1)</f>
        <v>0</v>
      </c>
      <c r="Q7" s="82">
        <f>COUNTIF(Saisie!R65:R87,1)</f>
        <v>0</v>
      </c>
      <c r="R7" s="82">
        <f>COUNTIF(Saisie!S65:S87,1)</f>
        <v>0</v>
      </c>
      <c r="S7" s="82">
        <f>COUNTIF(Saisie!T65:T87,1)</f>
        <v>0</v>
      </c>
      <c r="T7" s="82">
        <f>COUNTIF(Saisie!U65:U87,1)</f>
        <v>0</v>
      </c>
      <c r="U7" s="82">
        <f>COUNTIF(Saisie!V65:V87,1)</f>
        <v>0</v>
      </c>
      <c r="V7" s="82">
        <f>COUNTIF(Saisie!W65:W87,1)</f>
        <v>0</v>
      </c>
      <c r="W7" s="82">
        <f>COUNTIF(Saisie!X65:X87,1)</f>
        <v>0</v>
      </c>
      <c r="X7" s="82">
        <f>COUNTIF(Saisie!Y65:Y87,1)</f>
        <v>0</v>
      </c>
      <c r="Y7" s="82">
        <f>COUNTIF(Saisie!Z65:Z87,1)</f>
        <v>0</v>
      </c>
      <c r="Z7" s="82">
        <f>COUNTIF(Saisie!AA65:AA87,1)</f>
        <v>0</v>
      </c>
      <c r="AA7" s="82">
        <f>COUNTIF(Saisie!AB65:AB87,1)</f>
        <v>0</v>
      </c>
      <c r="AB7" s="82">
        <f>COUNTIF(Saisie!AC65:AC87,1)</f>
        <v>0</v>
      </c>
      <c r="AC7" s="82">
        <f>COUNTIF(Saisie!AD65:AD87,1)</f>
        <v>0</v>
      </c>
      <c r="AD7" s="82">
        <f>COUNTIF(Saisie!AE65:AE87,1)</f>
        <v>0</v>
      </c>
      <c r="AE7" s="82">
        <f>COUNTIF(Saisie!AF65:AF87,1)</f>
        <v>0</v>
      </c>
      <c r="AF7" s="82">
        <f>COUNTIF(Saisie!AG65:AG87,1)</f>
        <v>0</v>
      </c>
      <c r="AG7" s="82">
        <f>COUNTIF(Saisie!AH65:AH87,1)</f>
        <v>0</v>
      </c>
      <c r="AH7" s="82">
        <f>COUNTIF(Saisie!AI65:AI87,1)</f>
        <v>0</v>
      </c>
      <c r="AI7" s="82">
        <f>COUNTIF(Saisie!AJ65:AJ87,1)</f>
        <v>0</v>
      </c>
      <c r="AJ7" s="82">
        <f>COUNTIF(Saisie!AK65:AK87,1)</f>
        <v>0</v>
      </c>
      <c r="AK7" s="82">
        <f>COUNTIF(Saisie!AL65:AL87,1)</f>
        <v>0</v>
      </c>
      <c r="AL7" s="82">
        <f>COUNTIF(Saisie!AM65:AM87,1)</f>
        <v>0</v>
      </c>
      <c r="AM7" s="82">
        <f>COUNTIF(Saisie!AN65:AN87,1)</f>
        <v>0</v>
      </c>
      <c r="AN7" s="82">
        <f>COUNTIF(Saisie!AO65:AO87,1)</f>
        <v>0</v>
      </c>
      <c r="AO7" s="82">
        <f>COUNTIF(Saisie!AP65:AP87,1)</f>
        <v>0</v>
      </c>
      <c r="AP7" s="83" t="e">
        <f t="shared" si="0"/>
        <v>#DIV/0!</v>
      </c>
    </row>
    <row r="8" spans="1:42" ht="13.5" thickBot="1">
      <c r="A8" s="80" t="s">
        <v>34</v>
      </c>
      <c r="B8" s="89" t="s">
        <v>173</v>
      </c>
      <c r="C8" s="67">
        <f>COUNTIF(Saisie!D68:D87,1)</f>
        <v>0</v>
      </c>
      <c r="D8" s="67">
        <f>COUNTIF(Saisie!E68:E87,1)</f>
        <v>0</v>
      </c>
      <c r="E8" s="67">
        <f>COUNTIF(Saisie!F68:F87,1)</f>
        <v>0</v>
      </c>
      <c r="F8" s="67">
        <f>COUNTIF(Saisie!G68:G87,1)</f>
        <v>0</v>
      </c>
      <c r="G8" s="67">
        <f>COUNTIF(Saisie!H68:H87,1)</f>
        <v>0</v>
      </c>
      <c r="H8" s="67">
        <f>COUNTIF(Saisie!I68:I87,1)</f>
        <v>0</v>
      </c>
      <c r="I8" s="67">
        <f>COUNTIF(Saisie!J68:J87,1)</f>
        <v>0</v>
      </c>
      <c r="J8" s="67">
        <f>COUNTIF(Saisie!K68:K87,1)</f>
        <v>0</v>
      </c>
      <c r="K8" s="67">
        <f>COUNTIF(Saisie!L68:L87,1)</f>
        <v>0</v>
      </c>
      <c r="L8" s="67">
        <f>COUNTIF(Saisie!M68:M87,1)</f>
        <v>0</v>
      </c>
      <c r="M8" s="67">
        <f>COUNTIF(Saisie!N68:N87,1)</f>
        <v>0</v>
      </c>
      <c r="N8" s="67">
        <f>COUNTIF(Saisie!O68:O87,1)</f>
        <v>0</v>
      </c>
      <c r="O8" s="67">
        <f>COUNTIF(Saisie!P68:P87,1)</f>
        <v>0</v>
      </c>
      <c r="P8" s="67">
        <f>COUNTIF(Saisie!Q68:Q87,1)</f>
        <v>0</v>
      </c>
      <c r="Q8" s="67">
        <f>COUNTIF(Saisie!R68:R87,1)</f>
        <v>0</v>
      </c>
      <c r="R8" s="67">
        <f>COUNTIF(Saisie!S68:S87,1)</f>
        <v>0</v>
      </c>
      <c r="S8" s="67">
        <f>COUNTIF(Saisie!T68:T87,1)</f>
        <v>0</v>
      </c>
      <c r="T8" s="67">
        <f>COUNTIF(Saisie!U68:U87,1)</f>
        <v>0</v>
      </c>
      <c r="U8" s="67">
        <f>COUNTIF(Saisie!V68:V87,1)</f>
        <v>0</v>
      </c>
      <c r="V8" s="67">
        <f>COUNTIF(Saisie!W68:W87,1)</f>
        <v>0</v>
      </c>
      <c r="W8" s="67">
        <f>COUNTIF(Saisie!X68:X87,1)</f>
        <v>0</v>
      </c>
      <c r="X8" s="67">
        <f>COUNTIF(Saisie!Y68:Y87,1)</f>
        <v>0</v>
      </c>
      <c r="Y8" s="67">
        <f>COUNTIF(Saisie!Z68:Z87,1)</f>
        <v>0</v>
      </c>
      <c r="Z8" s="67">
        <f>COUNTIF(Saisie!AA68:AA87,1)</f>
        <v>0</v>
      </c>
      <c r="AA8" s="67">
        <f>COUNTIF(Saisie!AB68:AB87,1)</f>
        <v>0</v>
      </c>
      <c r="AB8" s="67">
        <f>COUNTIF(Saisie!AC68:AC87,1)</f>
        <v>0</v>
      </c>
      <c r="AC8" s="67">
        <f>COUNTIF(Saisie!AD68:AD87,1)</f>
        <v>0</v>
      </c>
      <c r="AD8" s="67">
        <f>COUNTIF(Saisie!AE68:AE87,1)</f>
        <v>0</v>
      </c>
      <c r="AE8" s="67">
        <f>COUNTIF(Saisie!AF68:AF87,1)</f>
        <v>0</v>
      </c>
      <c r="AF8" s="67">
        <f>COUNTIF(Saisie!AG68:AG87,1)</f>
        <v>0</v>
      </c>
      <c r="AG8" s="67">
        <f>COUNTIF(Saisie!AH68:AH87,1)</f>
        <v>0</v>
      </c>
      <c r="AH8" s="67">
        <f>COUNTIF(Saisie!AI68:AI87,1)</f>
        <v>0</v>
      </c>
      <c r="AI8" s="67">
        <f>COUNTIF(Saisie!AJ68:AJ87,1)</f>
        <v>0</v>
      </c>
      <c r="AJ8" s="67">
        <f>COUNTIF(Saisie!AK68:AK87,1)</f>
        <v>0</v>
      </c>
      <c r="AK8" s="67">
        <f>COUNTIF(Saisie!AL68:AL87,1)</f>
        <v>0</v>
      </c>
      <c r="AL8" s="67">
        <f>COUNTIF(Saisie!AM68:AM87,1)</f>
        <v>0</v>
      </c>
      <c r="AM8" s="67">
        <f>COUNTIF(Saisie!AN68:AN87,1)</f>
        <v>0</v>
      </c>
      <c r="AN8" s="67">
        <f>COUNTIF(Saisie!AO68:AO87,1)</f>
        <v>0</v>
      </c>
      <c r="AO8" s="67">
        <f>COUNTIF(Saisie!AP68:AP87,1)</f>
        <v>0</v>
      </c>
      <c r="AP8" s="83" t="e">
        <f t="shared" si="0"/>
        <v>#DIV/0!</v>
      </c>
    </row>
    <row r="9" spans="1:42" ht="12.75">
      <c r="A9" s="259" t="s">
        <v>49</v>
      </c>
      <c r="B9" s="260"/>
      <c r="C9" s="70">
        <f>SUM(C4:C8)</f>
        <v>0</v>
      </c>
      <c r="D9" s="85">
        <f aca="true" t="shared" si="1" ref="D9:AO9">SUM(D4:D8)</f>
        <v>0</v>
      </c>
      <c r="E9" s="85">
        <f t="shared" si="1"/>
        <v>0</v>
      </c>
      <c r="F9" s="85">
        <f t="shared" si="1"/>
        <v>0</v>
      </c>
      <c r="G9" s="85">
        <f t="shared" si="1"/>
        <v>0</v>
      </c>
      <c r="H9" s="85">
        <f t="shared" si="1"/>
        <v>0</v>
      </c>
      <c r="I9" s="85">
        <f t="shared" si="1"/>
        <v>0</v>
      </c>
      <c r="J9" s="85">
        <f t="shared" si="1"/>
        <v>0</v>
      </c>
      <c r="K9" s="85">
        <f t="shared" si="1"/>
        <v>0</v>
      </c>
      <c r="L9" s="85">
        <f t="shared" si="1"/>
        <v>0</v>
      </c>
      <c r="M9" s="85">
        <f t="shared" si="1"/>
        <v>0</v>
      </c>
      <c r="N9" s="85">
        <f t="shared" si="1"/>
        <v>0</v>
      </c>
      <c r="O9" s="85">
        <f t="shared" si="1"/>
        <v>0</v>
      </c>
      <c r="P9" s="85">
        <f t="shared" si="1"/>
        <v>0</v>
      </c>
      <c r="Q9" s="85">
        <f t="shared" si="1"/>
        <v>0</v>
      </c>
      <c r="R9" s="85">
        <f t="shared" si="1"/>
        <v>0</v>
      </c>
      <c r="S9" s="85">
        <f t="shared" si="1"/>
        <v>0</v>
      </c>
      <c r="T9" s="85">
        <f t="shared" si="1"/>
        <v>0</v>
      </c>
      <c r="U9" s="85">
        <f t="shared" si="1"/>
        <v>0</v>
      </c>
      <c r="V9" s="85">
        <f t="shared" si="1"/>
        <v>0</v>
      </c>
      <c r="W9" s="85">
        <f t="shared" si="1"/>
        <v>0</v>
      </c>
      <c r="X9" s="85">
        <f t="shared" si="1"/>
        <v>0</v>
      </c>
      <c r="Y9" s="85">
        <f t="shared" si="1"/>
        <v>0</v>
      </c>
      <c r="Z9" s="85">
        <f t="shared" si="1"/>
        <v>0</v>
      </c>
      <c r="AA9" s="85">
        <f t="shared" si="1"/>
        <v>0</v>
      </c>
      <c r="AB9" s="85">
        <f t="shared" si="1"/>
        <v>0</v>
      </c>
      <c r="AC9" s="85">
        <f t="shared" si="1"/>
        <v>0</v>
      </c>
      <c r="AD9" s="85">
        <f t="shared" si="1"/>
        <v>0</v>
      </c>
      <c r="AE9" s="85">
        <f t="shared" si="1"/>
        <v>0</v>
      </c>
      <c r="AF9" s="85">
        <f t="shared" si="1"/>
        <v>0</v>
      </c>
      <c r="AG9" s="85">
        <f t="shared" si="1"/>
        <v>0</v>
      </c>
      <c r="AH9" s="85">
        <f t="shared" si="1"/>
        <v>0</v>
      </c>
      <c r="AI9" s="85">
        <f t="shared" si="1"/>
        <v>0</v>
      </c>
      <c r="AJ9" s="85">
        <f t="shared" si="1"/>
        <v>0</v>
      </c>
      <c r="AK9" s="85">
        <f t="shared" si="1"/>
        <v>0</v>
      </c>
      <c r="AL9" s="85">
        <f t="shared" si="1"/>
        <v>0</v>
      </c>
      <c r="AM9" s="85">
        <f t="shared" si="1"/>
        <v>0</v>
      </c>
      <c r="AN9" s="85">
        <f t="shared" si="1"/>
        <v>0</v>
      </c>
      <c r="AO9" s="85">
        <f t="shared" si="1"/>
        <v>0</v>
      </c>
      <c r="AP9" s="83" t="e">
        <f t="shared" si="0"/>
        <v>#DIV/0!</v>
      </c>
    </row>
    <row r="10" spans="1:42" s="72" customFormat="1" ht="13.5" thickBot="1">
      <c r="A10" s="259" t="s">
        <v>50</v>
      </c>
      <c r="B10" s="260"/>
      <c r="C10" s="71">
        <f>Saisie!D91</f>
        <v>0</v>
      </c>
      <c r="D10" s="86">
        <f>Saisie!E91</f>
        <v>0</v>
      </c>
      <c r="E10" s="86">
        <f>Saisie!F91</f>
        <v>0</v>
      </c>
      <c r="F10" s="86">
        <f>Saisie!G91</f>
        <v>0</v>
      </c>
      <c r="G10" s="86">
        <f>Saisie!H91</f>
        <v>0</v>
      </c>
      <c r="H10" s="86">
        <f>Saisie!I91</f>
        <v>0</v>
      </c>
      <c r="I10" s="86">
        <f>Saisie!J91</f>
        <v>0</v>
      </c>
      <c r="J10" s="86">
        <f>Saisie!K91</f>
        <v>0</v>
      </c>
      <c r="K10" s="86">
        <f>Saisie!L91</f>
        <v>0</v>
      </c>
      <c r="L10" s="86">
        <f>Saisie!M91</f>
        <v>0</v>
      </c>
      <c r="M10" s="86">
        <f>Saisie!N91</f>
        <v>0</v>
      </c>
      <c r="N10" s="86">
        <f>Saisie!O91</f>
        <v>0</v>
      </c>
      <c r="O10" s="86">
        <f>Saisie!P91</f>
        <v>0</v>
      </c>
      <c r="P10" s="86">
        <f>Saisie!Q91</f>
        <v>0</v>
      </c>
      <c r="Q10" s="86">
        <f>Saisie!R91</f>
        <v>0</v>
      </c>
      <c r="R10" s="86">
        <f>Saisie!S91</f>
        <v>0</v>
      </c>
      <c r="S10" s="86">
        <f>Saisie!T91</f>
        <v>0</v>
      </c>
      <c r="T10" s="86">
        <f>Saisie!U91</f>
        <v>0</v>
      </c>
      <c r="U10" s="86">
        <f>Saisie!V91</f>
        <v>0</v>
      </c>
      <c r="V10" s="86">
        <f>Saisie!W91</f>
        <v>0</v>
      </c>
      <c r="W10" s="86">
        <f>Saisie!X91</f>
        <v>0</v>
      </c>
      <c r="X10" s="86">
        <f>Saisie!Y91</f>
        <v>0</v>
      </c>
      <c r="Y10" s="86">
        <f>Saisie!Z91</f>
        <v>0</v>
      </c>
      <c r="Z10" s="86">
        <f>Saisie!AA91</f>
        <v>0</v>
      </c>
      <c r="AA10" s="86">
        <f>Saisie!AB91</f>
        <v>0</v>
      </c>
      <c r="AB10" s="86">
        <f>Saisie!AC91</f>
        <v>0</v>
      </c>
      <c r="AC10" s="86">
        <f>Saisie!AD91</f>
        <v>0</v>
      </c>
      <c r="AD10" s="86">
        <f>Saisie!AE91</f>
        <v>0</v>
      </c>
      <c r="AE10" s="86">
        <f>Saisie!AF91</f>
        <v>0</v>
      </c>
      <c r="AF10" s="86">
        <f>Saisie!AG91</f>
        <v>0</v>
      </c>
      <c r="AG10" s="86">
        <f>Saisie!AH91</f>
        <v>0</v>
      </c>
      <c r="AH10" s="86">
        <f>Saisie!AI91</f>
        <v>0</v>
      </c>
      <c r="AI10" s="86">
        <f>Saisie!AJ91</f>
        <v>0</v>
      </c>
      <c r="AJ10" s="86">
        <f>Saisie!AK91</f>
        <v>0</v>
      </c>
      <c r="AK10" s="86">
        <f>Saisie!AL91</f>
        <v>0</v>
      </c>
      <c r="AL10" s="86">
        <f>Saisie!AM91</f>
        <v>0</v>
      </c>
      <c r="AM10" s="86">
        <f>Saisie!AN91</f>
        <v>0</v>
      </c>
      <c r="AN10" s="86">
        <f>Saisie!AO91</f>
        <v>0</v>
      </c>
      <c r="AO10" s="86">
        <f>Saisie!AP91</f>
        <v>0</v>
      </c>
      <c r="AP10" s="83" t="e">
        <f t="shared" si="0"/>
        <v>#DIV/0!</v>
      </c>
    </row>
    <row r="11" spans="1:42" s="75" customFormat="1" ht="13.5" thickBot="1">
      <c r="A11" s="257" t="s">
        <v>51</v>
      </c>
      <c r="B11" s="258"/>
      <c r="C11" s="74">
        <f>C9/(76-C10)</f>
        <v>0</v>
      </c>
      <c r="D11" s="74">
        <f aca="true" t="shared" si="2" ref="D11:AO11">D9/(76-D10)</f>
        <v>0</v>
      </c>
      <c r="E11" s="74">
        <f t="shared" si="2"/>
        <v>0</v>
      </c>
      <c r="F11" s="74">
        <f t="shared" si="2"/>
        <v>0</v>
      </c>
      <c r="G11" s="74">
        <f t="shared" si="2"/>
        <v>0</v>
      </c>
      <c r="H11" s="74">
        <f t="shared" si="2"/>
        <v>0</v>
      </c>
      <c r="I11" s="74">
        <f t="shared" si="2"/>
        <v>0</v>
      </c>
      <c r="J11" s="74">
        <f t="shared" si="2"/>
        <v>0</v>
      </c>
      <c r="K11" s="74">
        <f t="shared" si="2"/>
        <v>0</v>
      </c>
      <c r="L11" s="74">
        <f t="shared" si="2"/>
        <v>0</v>
      </c>
      <c r="M11" s="74">
        <f t="shared" si="2"/>
        <v>0</v>
      </c>
      <c r="N11" s="74">
        <f t="shared" si="2"/>
        <v>0</v>
      </c>
      <c r="O11" s="74">
        <f t="shared" si="2"/>
        <v>0</v>
      </c>
      <c r="P11" s="74">
        <f t="shared" si="2"/>
        <v>0</v>
      </c>
      <c r="Q11" s="74">
        <f t="shared" si="2"/>
        <v>0</v>
      </c>
      <c r="R11" s="74">
        <f t="shared" si="2"/>
        <v>0</v>
      </c>
      <c r="S11" s="74">
        <f t="shared" si="2"/>
        <v>0</v>
      </c>
      <c r="T11" s="74">
        <f t="shared" si="2"/>
        <v>0</v>
      </c>
      <c r="U11" s="74">
        <f t="shared" si="2"/>
        <v>0</v>
      </c>
      <c r="V11" s="74">
        <f t="shared" si="2"/>
        <v>0</v>
      </c>
      <c r="W11" s="74">
        <f t="shared" si="2"/>
        <v>0</v>
      </c>
      <c r="X11" s="74">
        <f t="shared" si="2"/>
        <v>0</v>
      </c>
      <c r="Y11" s="74">
        <f t="shared" si="2"/>
        <v>0</v>
      </c>
      <c r="Z11" s="74">
        <f t="shared" si="2"/>
        <v>0</v>
      </c>
      <c r="AA11" s="74">
        <f t="shared" si="2"/>
        <v>0</v>
      </c>
      <c r="AB11" s="74">
        <f t="shared" si="2"/>
        <v>0</v>
      </c>
      <c r="AC11" s="74">
        <f t="shared" si="2"/>
        <v>0</v>
      </c>
      <c r="AD11" s="74">
        <f t="shared" si="2"/>
        <v>0</v>
      </c>
      <c r="AE11" s="74">
        <f t="shared" si="2"/>
        <v>0</v>
      </c>
      <c r="AF11" s="74">
        <f t="shared" si="2"/>
        <v>0</v>
      </c>
      <c r="AG11" s="74">
        <f t="shared" si="2"/>
        <v>0</v>
      </c>
      <c r="AH11" s="74">
        <f t="shared" si="2"/>
        <v>0</v>
      </c>
      <c r="AI11" s="74">
        <f t="shared" si="2"/>
        <v>0</v>
      </c>
      <c r="AJ11" s="74">
        <f t="shared" si="2"/>
        <v>0</v>
      </c>
      <c r="AK11" s="74">
        <f t="shared" si="2"/>
        <v>0</v>
      </c>
      <c r="AL11" s="74">
        <f t="shared" si="2"/>
        <v>0</v>
      </c>
      <c r="AM11" s="74">
        <f t="shared" si="2"/>
        <v>0</v>
      </c>
      <c r="AN11" s="74">
        <f t="shared" si="2"/>
        <v>0</v>
      </c>
      <c r="AO11" s="74">
        <f t="shared" si="2"/>
        <v>0</v>
      </c>
      <c r="AP11" s="87" t="e">
        <f t="shared" si="0"/>
        <v>#DIV/0!</v>
      </c>
    </row>
    <row r="12" spans="1:41" ht="180" customHeight="1">
      <c r="A12" s="78" t="s">
        <v>67</v>
      </c>
      <c r="B12" s="54">
        <f>B3</f>
        <v>0</v>
      </c>
      <c r="C12" s="88" t="str">
        <f>C3</f>
        <v> </v>
      </c>
      <c r="D12" s="88" t="str">
        <f>D3</f>
        <v> </v>
      </c>
      <c r="E12" s="88" t="str">
        <f aca="true" t="shared" si="3" ref="E12:AO12">E3</f>
        <v> </v>
      </c>
      <c r="F12" s="88" t="str">
        <f t="shared" si="3"/>
        <v> </v>
      </c>
      <c r="G12" s="88" t="str">
        <f t="shared" si="3"/>
        <v> </v>
      </c>
      <c r="H12" s="88" t="str">
        <f t="shared" si="3"/>
        <v> </v>
      </c>
      <c r="I12" s="88" t="str">
        <f t="shared" si="3"/>
        <v> </v>
      </c>
      <c r="J12" s="88" t="str">
        <f t="shared" si="3"/>
        <v> </v>
      </c>
      <c r="K12" s="88" t="str">
        <f t="shared" si="3"/>
        <v> </v>
      </c>
      <c r="L12" s="88" t="str">
        <f t="shared" si="3"/>
        <v> </v>
      </c>
      <c r="M12" s="88" t="str">
        <f t="shared" si="3"/>
        <v> </v>
      </c>
      <c r="N12" s="88" t="str">
        <f t="shared" si="3"/>
        <v> </v>
      </c>
      <c r="O12" s="88" t="str">
        <f t="shared" si="3"/>
        <v> </v>
      </c>
      <c r="P12" s="88" t="str">
        <f t="shared" si="3"/>
        <v> </v>
      </c>
      <c r="Q12" s="88" t="str">
        <f t="shared" si="3"/>
        <v> </v>
      </c>
      <c r="R12" s="88" t="str">
        <f t="shared" si="3"/>
        <v> </v>
      </c>
      <c r="S12" s="88" t="str">
        <f t="shared" si="3"/>
        <v> </v>
      </c>
      <c r="T12" s="88" t="str">
        <f t="shared" si="3"/>
        <v> </v>
      </c>
      <c r="U12" s="88" t="str">
        <f t="shared" si="3"/>
        <v> </v>
      </c>
      <c r="V12" s="88" t="str">
        <f t="shared" si="3"/>
        <v> </v>
      </c>
      <c r="W12" s="88" t="str">
        <f t="shared" si="3"/>
        <v> </v>
      </c>
      <c r="X12" s="88" t="str">
        <f t="shared" si="3"/>
        <v> </v>
      </c>
      <c r="Y12" s="88" t="str">
        <f t="shared" si="3"/>
        <v> </v>
      </c>
      <c r="Z12" s="88" t="str">
        <f t="shared" si="3"/>
        <v> </v>
      </c>
      <c r="AA12" s="88" t="str">
        <f t="shared" si="3"/>
        <v> </v>
      </c>
      <c r="AB12" s="88" t="str">
        <f t="shared" si="3"/>
        <v> </v>
      </c>
      <c r="AC12" s="88" t="str">
        <f t="shared" si="3"/>
        <v> </v>
      </c>
      <c r="AD12" s="88" t="str">
        <f t="shared" si="3"/>
        <v> </v>
      </c>
      <c r="AE12" s="88" t="str">
        <f t="shared" si="3"/>
        <v> </v>
      </c>
      <c r="AF12" s="88" t="str">
        <f t="shared" si="3"/>
        <v> </v>
      </c>
      <c r="AG12" s="88" t="str">
        <f t="shared" si="3"/>
        <v> </v>
      </c>
      <c r="AH12" s="88" t="str">
        <f t="shared" si="3"/>
        <v> </v>
      </c>
      <c r="AI12" s="88" t="str">
        <f t="shared" si="3"/>
        <v> </v>
      </c>
      <c r="AJ12" s="88" t="str">
        <f t="shared" si="3"/>
        <v> </v>
      </c>
      <c r="AK12" s="88" t="str">
        <f t="shared" si="3"/>
        <v> </v>
      </c>
      <c r="AL12" s="88" t="str">
        <f t="shared" si="3"/>
        <v> </v>
      </c>
      <c r="AM12" s="88" t="str">
        <f t="shared" si="3"/>
        <v> </v>
      </c>
      <c r="AN12" s="88" t="str">
        <f t="shared" si="3"/>
        <v> </v>
      </c>
      <c r="AO12" s="88" t="str">
        <f t="shared" si="3"/>
        <v> </v>
      </c>
    </row>
    <row r="13" spans="1:42" ht="12.75">
      <c r="A13" s="80" t="s">
        <v>175</v>
      </c>
      <c r="B13" s="89" t="s">
        <v>159</v>
      </c>
      <c r="C13" s="81">
        <f>COUNTIF(Saisie!D95:D103,1)</f>
        <v>0</v>
      </c>
      <c r="D13" s="81">
        <f>COUNTIF(Saisie!E93:E103,1)</f>
        <v>0</v>
      </c>
      <c r="E13" s="81">
        <f>COUNTIF(Saisie!F93:F103,1)</f>
        <v>0</v>
      </c>
      <c r="F13" s="81">
        <f>COUNTIF(Saisie!G93:G103,1)</f>
        <v>0</v>
      </c>
      <c r="G13" s="81">
        <f>COUNTIF(Saisie!H93:H103,1)</f>
        <v>0</v>
      </c>
      <c r="H13" s="81">
        <f>COUNTIF(Saisie!I93:I103,1)</f>
        <v>0</v>
      </c>
      <c r="I13" s="81">
        <f>COUNTIF(Saisie!J93:J103,1)</f>
        <v>0</v>
      </c>
      <c r="J13" s="81">
        <f>COUNTIF(Saisie!K93:K103,1)</f>
        <v>0</v>
      </c>
      <c r="K13" s="81">
        <f>COUNTIF(Saisie!L93:L103,1)</f>
        <v>0</v>
      </c>
      <c r="L13" s="81">
        <f>COUNTIF(Saisie!M93:M103,1)</f>
        <v>0</v>
      </c>
      <c r="M13" s="81">
        <f>COUNTIF(Saisie!N93:N103,1)</f>
        <v>0</v>
      </c>
      <c r="N13" s="81">
        <f>COUNTIF(Saisie!O93:O103,1)</f>
        <v>0</v>
      </c>
      <c r="O13" s="81">
        <f>COUNTIF(Saisie!P93:P103,1)</f>
        <v>0</v>
      </c>
      <c r="P13" s="81">
        <f>COUNTIF(Saisie!Q93:Q103,1)</f>
        <v>0</v>
      </c>
      <c r="Q13" s="81">
        <f>COUNTIF(Saisie!R93:R103,1)</f>
        <v>0</v>
      </c>
      <c r="R13" s="81">
        <f>COUNTIF(Saisie!S93:S103,1)</f>
        <v>0</v>
      </c>
      <c r="S13" s="81">
        <f>COUNTIF(Saisie!T93:T103,1)</f>
        <v>0</v>
      </c>
      <c r="T13" s="81">
        <f>COUNTIF(Saisie!U93:U103,1)</f>
        <v>0</v>
      </c>
      <c r="U13" s="81">
        <f>COUNTIF(Saisie!V93:V103,1)</f>
        <v>0</v>
      </c>
      <c r="V13" s="81">
        <f>COUNTIF(Saisie!W93:W103,1)</f>
        <v>0</v>
      </c>
      <c r="W13" s="81">
        <f>COUNTIF(Saisie!X93:X103,1)</f>
        <v>0</v>
      </c>
      <c r="X13" s="81">
        <f>COUNTIF(Saisie!Y93:Y103,1)</f>
        <v>0</v>
      </c>
      <c r="Y13" s="81">
        <f>COUNTIF(Saisie!Z93:Z103,1)</f>
        <v>0</v>
      </c>
      <c r="Z13" s="81">
        <f>COUNTIF(Saisie!AA93:AA103,1)</f>
        <v>0</v>
      </c>
      <c r="AA13" s="81">
        <f>COUNTIF(Saisie!AB93:AB103,1)</f>
        <v>0</v>
      </c>
      <c r="AB13" s="81">
        <f>COUNTIF(Saisie!AC93:AC103,1)</f>
        <v>0</v>
      </c>
      <c r="AC13" s="81">
        <f>COUNTIF(Saisie!AD93:AD103,1)</f>
        <v>0</v>
      </c>
      <c r="AD13" s="81">
        <f>COUNTIF(Saisie!AE93:AE103,1)</f>
        <v>0</v>
      </c>
      <c r="AE13" s="81">
        <f>COUNTIF(Saisie!AF93:AF103,1)</f>
        <v>0</v>
      </c>
      <c r="AF13" s="81">
        <f>COUNTIF(Saisie!AG93:AG103,1)</f>
        <v>0</v>
      </c>
      <c r="AG13" s="81">
        <f>COUNTIF(Saisie!AH93:AH103,1)</f>
        <v>0</v>
      </c>
      <c r="AH13" s="81">
        <f>COUNTIF(Saisie!AI93:AI103,1)</f>
        <v>0</v>
      </c>
      <c r="AI13" s="81">
        <f>COUNTIF(Saisie!AJ93:AJ103,1)</f>
        <v>0</v>
      </c>
      <c r="AJ13" s="81">
        <f>COUNTIF(Saisie!AK93:AK103,1)</f>
        <v>0</v>
      </c>
      <c r="AK13" s="81">
        <f>COUNTIF(Saisie!AL93:AL103,1)</f>
        <v>0</v>
      </c>
      <c r="AL13" s="81">
        <f>COUNTIF(Saisie!AM93:AM103,1)</f>
        <v>0</v>
      </c>
      <c r="AM13" s="81">
        <f>COUNTIF(Saisie!AN93:AN103,1)</f>
        <v>0</v>
      </c>
      <c r="AN13" s="81">
        <f>COUNTIF(Saisie!AO93:AO103,1)</f>
        <v>0</v>
      </c>
      <c r="AO13" s="81">
        <f>COUNTIF(Saisie!AP93:AP103,1)</f>
        <v>0</v>
      </c>
      <c r="AP13" s="63" t="e">
        <f>SUM(C13:AO13)/$AP$3</f>
        <v>#DIV/0!</v>
      </c>
    </row>
    <row r="14" spans="1:42" ht="12.75">
      <c r="A14" s="80" t="s">
        <v>175</v>
      </c>
      <c r="B14" s="89" t="s">
        <v>53</v>
      </c>
      <c r="C14" s="81">
        <f>COUNTIF(Saisie!D104:D114,1)</f>
        <v>0</v>
      </c>
      <c r="D14" s="81">
        <f>COUNTIF(Saisie!E104:E114,1)</f>
        <v>0</v>
      </c>
      <c r="E14" s="81">
        <f>COUNTIF(Saisie!F104:F114,1)</f>
        <v>0</v>
      </c>
      <c r="F14" s="81">
        <f>COUNTIF(Saisie!G104:G114,1)</f>
        <v>0</v>
      </c>
      <c r="G14" s="81">
        <f>COUNTIF(Saisie!H104:H114,1)</f>
        <v>0</v>
      </c>
      <c r="H14" s="81">
        <f>COUNTIF(Saisie!I104:I114,1)</f>
        <v>0</v>
      </c>
      <c r="I14" s="81">
        <f>COUNTIF(Saisie!J104:J114,1)</f>
        <v>0</v>
      </c>
      <c r="J14" s="81">
        <f>COUNTIF(Saisie!K104:K114,1)</f>
        <v>0</v>
      </c>
      <c r="K14" s="81">
        <f>COUNTIF(Saisie!L104:L114,1)</f>
        <v>0</v>
      </c>
      <c r="L14" s="81">
        <f>COUNTIF(Saisie!M104:M114,1)</f>
        <v>0</v>
      </c>
      <c r="M14" s="81">
        <f>COUNTIF(Saisie!N104:N114,1)</f>
        <v>0</v>
      </c>
      <c r="N14" s="81">
        <f>COUNTIF(Saisie!O104:O114,1)</f>
        <v>0</v>
      </c>
      <c r="O14" s="81">
        <f>COUNTIF(Saisie!P104:P114,1)</f>
        <v>0</v>
      </c>
      <c r="P14" s="81">
        <f>COUNTIF(Saisie!Q104:Q114,1)</f>
        <v>0</v>
      </c>
      <c r="Q14" s="81">
        <f>COUNTIF(Saisie!R104:R114,1)</f>
        <v>0</v>
      </c>
      <c r="R14" s="81">
        <f>COUNTIF(Saisie!S104:S114,1)</f>
        <v>0</v>
      </c>
      <c r="S14" s="81">
        <f>COUNTIF(Saisie!T104:T114,1)</f>
        <v>0</v>
      </c>
      <c r="T14" s="81">
        <f>COUNTIF(Saisie!U104:U114,1)</f>
        <v>0</v>
      </c>
      <c r="U14" s="81">
        <f>COUNTIF(Saisie!V104:V114,1)</f>
        <v>0</v>
      </c>
      <c r="V14" s="81">
        <f>COUNTIF(Saisie!W104:W114,1)</f>
        <v>0</v>
      </c>
      <c r="W14" s="81">
        <f>COUNTIF(Saisie!X104:X114,1)</f>
        <v>0</v>
      </c>
      <c r="X14" s="81">
        <f>COUNTIF(Saisie!Y104:Y114,1)</f>
        <v>0</v>
      </c>
      <c r="Y14" s="81">
        <f>COUNTIF(Saisie!Z104:Z114,1)</f>
        <v>0</v>
      </c>
      <c r="Z14" s="81">
        <f>COUNTIF(Saisie!AA104:AA114,1)</f>
        <v>0</v>
      </c>
      <c r="AA14" s="81">
        <f>COUNTIF(Saisie!AB104:AB114,1)</f>
        <v>0</v>
      </c>
      <c r="AB14" s="81">
        <f>COUNTIF(Saisie!AC104:AC114,1)</f>
        <v>0</v>
      </c>
      <c r="AC14" s="81">
        <f>COUNTIF(Saisie!AD104:AD114,1)</f>
        <v>0</v>
      </c>
      <c r="AD14" s="81">
        <f>COUNTIF(Saisie!AE104:AE114,1)</f>
        <v>0</v>
      </c>
      <c r="AE14" s="81">
        <f>COUNTIF(Saisie!AF104:AF114,1)</f>
        <v>0</v>
      </c>
      <c r="AF14" s="81">
        <f>COUNTIF(Saisie!AG104:AG114,1)</f>
        <v>0</v>
      </c>
      <c r="AG14" s="81">
        <f>COUNTIF(Saisie!AH104:AH114,1)</f>
        <v>0</v>
      </c>
      <c r="AH14" s="81">
        <f>COUNTIF(Saisie!AI104:AI114,1)</f>
        <v>0</v>
      </c>
      <c r="AI14" s="81">
        <f>COUNTIF(Saisie!AJ104:AJ114,1)</f>
        <v>0</v>
      </c>
      <c r="AJ14" s="81">
        <f>COUNTIF(Saisie!AK104:AK114,1)</f>
        <v>0</v>
      </c>
      <c r="AK14" s="81">
        <f>COUNTIF(Saisie!AL104:AL114,1)</f>
        <v>0</v>
      </c>
      <c r="AL14" s="81">
        <f>COUNTIF(Saisie!AM104:AM114,1)</f>
        <v>0</v>
      </c>
      <c r="AM14" s="81">
        <f>COUNTIF(Saisie!AN104:AN114,1)</f>
        <v>0</v>
      </c>
      <c r="AN14" s="81">
        <f>COUNTIF(Saisie!AO104:AO114,1)</f>
        <v>0</v>
      </c>
      <c r="AO14" s="81">
        <f>COUNTIF(Saisie!AP104:AP114,1)</f>
        <v>0</v>
      </c>
      <c r="AP14" s="63" t="e">
        <f aca="true" t="shared" si="4" ref="AP14:AP20">SUM(C14:AO14)/$AP$3</f>
        <v>#DIV/0!</v>
      </c>
    </row>
    <row r="15" spans="1:42" ht="12.75">
      <c r="A15" s="80" t="s">
        <v>54</v>
      </c>
      <c r="B15" s="84" t="s">
        <v>160</v>
      </c>
      <c r="C15" s="81">
        <f>COUNTIF(Saisie!D115:D116,1)</f>
        <v>0</v>
      </c>
      <c r="D15" s="81">
        <f>COUNTIF(Saisie!E115:E116,1)</f>
        <v>0</v>
      </c>
      <c r="E15" s="81">
        <f>COUNTIF(Saisie!F115:F116,1)</f>
        <v>0</v>
      </c>
      <c r="F15" s="81">
        <f>COUNTIF(Saisie!G115:G116,1)</f>
        <v>0</v>
      </c>
      <c r="G15" s="81">
        <f>COUNTIF(Saisie!H115:H116,1)</f>
        <v>0</v>
      </c>
      <c r="H15" s="81">
        <f>COUNTIF(Saisie!I115:I116,1)</f>
        <v>0</v>
      </c>
      <c r="I15" s="81">
        <f>COUNTIF(Saisie!J115:J116,1)</f>
        <v>0</v>
      </c>
      <c r="J15" s="81">
        <f>COUNTIF(Saisie!K115:K116,1)</f>
        <v>0</v>
      </c>
      <c r="K15" s="81">
        <f>COUNTIF(Saisie!L115:L116,1)</f>
        <v>0</v>
      </c>
      <c r="L15" s="81">
        <f>COUNTIF(Saisie!M115:M116,1)</f>
        <v>0</v>
      </c>
      <c r="M15" s="81">
        <f>COUNTIF(Saisie!N115:N116,1)</f>
        <v>0</v>
      </c>
      <c r="N15" s="81">
        <f>COUNTIF(Saisie!O115:O116,1)</f>
        <v>0</v>
      </c>
      <c r="O15" s="81">
        <f>COUNTIF(Saisie!P115:P116,1)</f>
        <v>0</v>
      </c>
      <c r="P15" s="81">
        <f>COUNTIF(Saisie!Q115:Q116,1)</f>
        <v>0</v>
      </c>
      <c r="Q15" s="81">
        <f>COUNTIF(Saisie!R115:R116,1)</f>
        <v>0</v>
      </c>
      <c r="R15" s="81">
        <f>COUNTIF(Saisie!S115:S116,1)</f>
        <v>0</v>
      </c>
      <c r="S15" s="81">
        <f>COUNTIF(Saisie!T115:T116,1)</f>
        <v>0</v>
      </c>
      <c r="T15" s="81">
        <f>COUNTIF(Saisie!U115:U116,1)</f>
        <v>0</v>
      </c>
      <c r="U15" s="81">
        <f>COUNTIF(Saisie!V115:V116,1)</f>
        <v>0</v>
      </c>
      <c r="V15" s="81">
        <f>COUNTIF(Saisie!W115:W116,1)</f>
        <v>0</v>
      </c>
      <c r="W15" s="81">
        <f>COUNTIF(Saisie!X115:X116,1)</f>
        <v>0</v>
      </c>
      <c r="X15" s="81">
        <f>COUNTIF(Saisie!Y115:Y116,1)</f>
        <v>0</v>
      </c>
      <c r="Y15" s="81">
        <f>COUNTIF(Saisie!Z115:Z116,1)</f>
        <v>0</v>
      </c>
      <c r="Z15" s="81">
        <f>COUNTIF(Saisie!AA115:AA116,1)</f>
        <v>0</v>
      </c>
      <c r="AA15" s="81">
        <f>COUNTIF(Saisie!AB115:AB116,1)</f>
        <v>0</v>
      </c>
      <c r="AB15" s="81">
        <f>COUNTIF(Saisie!AC115:AC116,1)</f>
        <v>0</v>
      </c>
      <c r="AC15" s="81">
        <f>COUNTIF(Saisie!AD115:AD116,1)</f>
        <v>0</v>
      </c>
      <c r="AD15" s="81">
        <f>COUNTIF(Saisie!AE115:AE116,1)</f>
        <v>0</v>
      </c>
      <c r="AE15" s="81">
        <f>COUNTIF(Saisie!AF115:AF116,1)</f>
        <v>0</v>
      </c>
      <c r="AF15" s="81">
        <f>COUNTIF(Saisie!AG115:AG116,1)</f>
        <v>0</v>
      </c>
      <c r="AG15" s="81">
        <f>COUNTIF(Saisie!AH115:AH116,1)</f>
        <v>0</v>
      </c>
      <c r="AH15" s="81">
        <f>COUNTIF(Saisie!AI115:AI116,1)</f>
        <v>0</v>
      </c>
      <c r="AI15" s="81">
        <f>COUNTIF(Saisie!AJ115:AJ116,1)</f>
        <v>0</v>
      </c>
      <c r="AJ15" s="81">
        <f>COUNTIF(Saisie!AK115:AK116,1)</f>
        <v>0</v>
      </c>
      <c r="AK15" s="81">
        <f>COUNTIF(Saisie!AL115:AL116,1)</f>
        <v>0</v>
      </c>
      <c r="AL15" s="81">
        <f>COUNTIF(Saisie!AM115:AM116,1)</f>
        <v>0</v>
      </c>
      <c r="AM15" s="81">
        <f>COUNTIF(Saisie!AN115:AN116,1)</f>
        <v>0</v>
      </c>
      <c r="AN15" s="81">
        <f>COUNTIF(Saisie!AO115:AO116,1)</f>
        <v>0</v>
      </c>
      <c r="AO15" s="81">
        <f>COUNTIF(Saisie!AP115:AP116,1)</f>
        <v>0</v>
      </c>
      <c r="AP15" s="63" t="e">
        <f t="shared" si="4"/>
        <v>#DIV/0!</v>
      </c>
    </row>
    <row r="16" spans="1:42" ht="12.75">
      <c r="A16" s="80" t="s">
        <v>55</v>
      </c>
      <c r="B16" s="84" t="s">
        <v>179</v>
      </c>
      <c r="C16" s="81">
        <f>COUNTIF(Saisie!D117:D122,1)</f>
        <v>0</v>
      </c>
      <c r="D16" s="81">
        <f>COUNTIF(Saisie!E117:E122,1)</f>
        <v>0</v>
      </c>
      <c r="E16" s="81">
        <f>COUNTIF(Saisie!F117:F122,1)</f>
        <v>0</v>
      </c>
      <c r="F16" s="81">
        <f>COUNTIF(Saisie!G117:G122,1)</f>
        <v>0</v>
      </c>
      <c r="G16" s="81">
        <f>COUNTIF(Saisie!H117:H122,1)</f>
        <v>0</v>
      </c>
      <c r="H16" s="81">
        <f>COUNTIF(Saisie!I117:I122,1)</f>
        <v>0</v>
      </c>
      <c r="I16" s="81">
        <f>COUNTIF(Saisie!J117:J122,1)</f>
        <v>0</v>
      </c>
      <c r="J16" s="81">
        <f>COUNTIF(Saisie!K117:K122,1)</f>
        <v>0</v>
      </c>
      <c r="K16" s="81">
        <f>COUNTIF(Saisie!L117:L122,1)</f>
        <v>0</v>
      </c>
      <c r="L16" s="81">
        <f>COUNTIF(Saisie!M117:M122,1)</f>
        <v>0</v>
      </c>
      <c r="M16" s="81">
        <f>COUNTIF(Saisie!N117:N122,1)</f>
        <v>0</v>
      </c>
      <c r="N16" s="81">
        <f>COUNTIF(Saisie!O117:O122,1)</f>
        <v>0</v>
      </c>
      <c r="O16" s="81">
        <f>COUNTIF(Saisie!P117:P122,1)</f>
        <v>0</v>
      </c>
      <c r="P16" s="81">
        <f>COUNTIF(Saisie!Q117:Q122,1)</f>
        <v>0</v>
      </c>
      <c r="Q16" s="81">
        <f>COUNTIF(Saisie!R117:R122,1)</f>
        <v>0</v>
      </c>
      <c r="R16" s="81">
        <f>COUNTIF(Saisie!S117:S122,1)</f>
        <v>0</v>
      </c>
      <c r="S16" s="81">
        <f>COUNTIF(Saisie!T117:T122,1)</f>
        <v>0</v>
      </c>
      <c r="T16" s="81">
        <f>COUNTIF(Saisie!U117:U122,1)</f>
        <v>0</v>
      </c>
      <c r="U16" s="81">
        <f>COUNTIF(Saisie!V117:V122,1)</f>
        <v>0</v>
      </c>
      <c r="V16" s="81">
        <f>COUNTIF(Saisie!W117:W122,1)</f>
        <v>0</v>
      </c>
      <c r="W16" s="81">
        <f>COUNTIF(Saisie!X117:X122,1)</f>
        <v>0</v>
      </c>
      <c r="X16" s="81">
        <f>COUNTIF(Saisie!Y117:Y122,1)</f>
        <v>0</v>
      </c>
      <c r="Y16" s="81">
        <f>COUNTIF(Saisie!Z117:Z122,1)</f>
        <v>0</v>
      </c>
      <c r="Z16" s="81">
        <f>COUNTIF(Saisie!AA117:AA122,1)</f>
        <v>0</v>
      </c>
      <c r="AA16" s="81">
        <f>COUNTIF(Saisie!AB117:AB122,1)</f>
        <v>0</v>
      </c>
      <c r="AB16" s="81">
        <f>COUNTIF(Saisie!AC117:AC122,1)</f>
        <v>0</v>
      </c>
      <c r="AC16" s="81">
        <f>COUNTIF(Saisie!AD117:AD122,1)</f>
        <v>0</v>
      </c>
      <c r="AD16" s="81">
        <f>COUNTIF(Saisie!AE117:AE122,1)</f>
        <v>0</v>
      </c>
      <c r="AE16" s="81">
        <f>COUNTIF(Saisie!AF117:AF122,1)</f>
        <v>0</v>
      </c>
      <c r="AF16" s="81">
        <f>COUNTIF(Saisie!AG117:AG122,1)</f>
        <v>0</v>
      </c>
      <c r="AG16" s="81">
        <f>COUNTIF(Saisie!AH117:AH122,1)</f>
        <v>0</v>
      </c>
      <c r="AH16" s="81">
        <f>COUNTIF(Saisie!AI117:AI122,1)</f>
        <v>0</v>
      </c>
      <c r="AI16" s="81">
        <f>COUNTIF(Saisie!AJ117:AJ122,1)</f>
        <v>0</v>
      </c>
      <c r="AJ16" s="81">
        <f>COUNTIF(Saisie!AK117:AK122,1)</f>
        <v>0</v>
      </c>
      <c r="AK16" s="81">
        <f>COUNTIF(Saisie!AL117:AL122,1)</f>
        <v>0</v>
      </c>
      <c r="AL16" s="81">
        <f>COUNTIF(Saisie!AM117:AM122,1)</f>
        <v>0</v>
      </c>
      <c r="AM16" s="81">
        <f>COUNTIF(Saisie!AN117:AN122,1)</f>
        <v>0</v>
      </c>
      <c r="AN16" s="81">
        <f>COUNTIF(Saisie!AO117:AO122,1)</f>
        <v>0</v>
      </c>
      <c r="AO16" s="81">
        <f>COUNTIF(Saisie!AP117:AP122,1)</f>
        <v>0</v>
      </c>
      <c r="AP16" s="63" t="e">
        <f t="shared" si="4"/>
        <v>#DIV/0!</v>
      </c>
    </row>
    <row r="17" spans="1:42" ht="13.5" thickBot="1">
      <c r="A17" s="80" t="s">
        <v>55</v>
      </c>
      <c r="B17" s="84" t="s">
        <v>180</v>
      </c>
      <c r="C17" s="81">
        <f>COUNTIF(Saisie!D123:D127,1)</f>
        <v>0</v>
      </c>
      <c r="D17" s="81">
        <f>COUNTIF(Saisie!E123:E127,1)</f>
        <v>0</v>
      </c>
      <c r="E17" s="81">
        <f>COUNTIF(Saisie!F123:F127,1)</f>
        <v>0</v>
      </c>
      <c r="F17" s="81">
        <f>COUNTIF(Saisie!G123:G127,1)</f>
        <v>0</v>
      </c>
      <c r="G17" s="81">
        <f>COUNTIF(Saisie!H123:H127,1)</f>
        <v>0</v>
      </c>
      <c r="H17" s="81">
        <f>COUNTIF(Saisie!I123:I127,1)</f>
        <v>0</v>
      </c>
      <c r="I17" s="81">
        <f>COUNTIF(Saisie!J123:J127,1)</f>
        <v>0</v>
      </c>
      <c r="J17" s="81">
        <f>COUNTIF(Saisie!K123:K127,1)</f>
        <v>0</v>
      </c>
      <c r="K17" s="81">
        <f>COUNTIF(Saisie!L123:L127,1)</f>
        <v>0</v>
      </c>
      <c r="L17" s="81">
        <f>COUNTIF(Saisie!M123:M127,1)</f>
        <v>0</v>
      </c>
      <c r="M17" s="81">
        <f>COUNTIF(Saisie!N123:N127,1)</f>
        <v>0</v>
      </c>
      <c r="N17" s="81">
        <f>COUNTIF(Saisie!O123:O127,1)</f>
        <v>0</v>
      </c>
      <c r="O17" s="81">
        <f>COUNTIF(Saisie!P123:P127,1)</f>
        <v>0</v>
      </c>
      <c r="P17" s="81">
        <f>COUNTIF(Saisie!Q123:Q127,1)</f>
        <v>0</v>
      </c>
      <c r="Q17" s="81">
        <f>COUNTIF(Saisie!R123:R127,1)</f>
        <v>0</v>
      </c>
      <c r="R17" s="81">
        <f>COUNTIF(Saisie!S123:S127,1)</f>
        <v>0</v>
      </c>
      <c r="S17" s="81">
        <f>COUNTIF(Saisie!T123:T127,1)</f>
        <v>0</v>
      </c>
      <c r="T17" s="81">
        <f>COUNTIF(Saisie!U123:U127,1)</f>
        <v>0</v>
      </c>
      <c r="U17" s="81">
        <f>COUNTIF(Saisie!V123:V127,1)</f>
        <v>0</v>
      </c>
      <c r="V17" s="81">
        <f>COUNTIF(Saisie!W123:W127,1)</f>
        <v>0</v>
      </c>
      <c r="W17" s="81">
        <f>COUNTIF(Saisie!X123:X127,1)</f>
        <v>0</v>
      </c>
      <c r="X17" s="81">
        <f>COUNTIF(Saisie!Y123:Y127,1)</f>
        <v>0</v>
      </c>
      <c r="Y17" s="81">
        <f>COUNTIF(Saisie!Z123:Z127,1)</f>
        <v>0</v>
      </c>
      <c r="Z17" s="81">
        <f>COUNTIF(Saisie!AA123:AA127,1)</f>
        <v>0</v>
      </c>
      <c r="AA17" s="81">
        <f>COUNTIF(Saisie!AB123:AB127,1)</f>
        <v>0</v>
      </c>
      <c r="AB17" s="81">
        <f>COUNTIF(Saisie!AC123:AC127,1)</f>
        <v>0</v>
      </c>
      <c r="AC17" s="81">
        <f>COUNTIF(Saisie!AD123:AD127,1)</f>
        <v>0</v>
      </c>
      <c r="AD17" s="81">
        <f>COUNTIF(Saisie!AE123:AE127,1)</f>
        <v>0</v>
      </c>
      <c r="AE17" s="81">
        <f>COUNTIF(Saisie!AF123:AF127,1)</f>
        <v>0</v>
      </c>
      <c r="AF17" s="81">
        <f>COUNTIF(Saisie!AG123:AG127,1)</f>
        <v>0</v>
      </c>
      <c r="AG17" s="81">
        <f>COUNTIF(Saisie!AH123:AH127,1)</f>
        <v>0</v>
      </c>
      <c r="AH17" s="81">
        <f>COUNTIF(Saisie!AI123:AI127,1)</f>
        <v>0</v>
      </c>
      <c r="AI17" s="81">
        <f>COUNTIF(Saisie!AJ123:AJ127,1)</f>
        <v>0</v>
      </c>
      <c r="AJ17" s="81">
        <f>COUNTIF(Saisie!AK123:AK127,1)</f>
        <v>0</v>
      </c>
      <c r="AK17" s="81">
        <f>COUNTIF(Saisie!AL123:AL127,1)</f>
        <v>0</v>
      </c>
      <c r="AL17" s="81">
        <f>COUNTIF(Saisie!AM123:AM127,1)</f>
        <v>0</v>
      </c>
      <c r="AM17" s="81">
        <f>COUNTIF(Saisie!AN123:AN127,1)</f>
        <v>0</v>
      </c>
      <c r="AN17" s="81">
        <f>COUNTIF(Saisie!AO123:AO127,1)</f>
        <v>0</v>
      </c>
      <c r="AO17" s="81">
        <f>COUNTIF(Saisie!AP123:AP127,1)</f>
        <v>0</v>
      </c>
      <c r="AP17" s="63" t="e">
        <f t="shared" si="4"/>
        <v>#DIV/0!</v>
      </c>
    </row>
    <row r="18" spans="1:42" ht="13.5" thickBot="1">
      <c r="A18" s="255" t="s">
        <v>49</v>
      </c>
      <c r="B18" s="256"/>
      <c r="C18" s="70">
        <f>SUM(C13:C17)</f>
        <v>0</v>
      </c>
      <c r="D18" s="70">
        <f aca="true" t="shared" si="5" ref="D18:AO18">SUM(D13:D17)</f>
        <v>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5"/>
        <v>0</v>
      </c>
      <c r="O18" s="70">
        <f t="shared" si="5"/>
        <v>0</v>
      </c>
      <c r="P18" s="70">
        <f t="shared" si="5"/>
        <v>0</v>
      </c>
      <c r="Q18" s="70">
        <f t="shared" si="5"/>
        <v>0</v>
      </c>
      <c r="R18" s="70">
        <f t="shared" si="5"/>
        <v>0</v>
      </c>
      <c r="S18" s="70">
        <f t="shared" si="5"/>
        <v>0</v>
      </c>
      <c r="T18" s="70">
        <f t="shared" si="5"/>
        <v>0</v>
      </c>
      <c r="U18" s="70">
        <f t="shared" si="5"/>
        <v>0</v>
      </c>
      <c r="V18" s="70">
        <f t="shared" si="5"/>
        <v>0</v>
      </c>
      <c r="W18" s="70">
        <f t="shared" si="5"/>
        <v>0</v>
      </c>
      <c r="X18" s="70">
        <f t="shared" si="5"/>
        <v>0</v>
      </c>
      <c r="Y18" s="70">
        <f t="shared" si="5"/>
        <v>0</v>
      </c>
      <c r="Z18" s="70">
        <f t="shared" si="5"/>
        <v>0</v>
      </c>
      <c r="AA18" s="70">
        <f t="shared" si="5"/>
        <v>0</v>
      </c>
      <c r="AB18" s="70">
        <f t="shared" si="5"/>
        <v>0</v>
      </c>
      <c r="AC18" s="70">
        <f t="shared" si="5"/>
        <v>0</v>
      </c>
      <c r="AD18" s="70">
        <f t="shared" si="5"/>
        <v>0</v>
      </c>
      <c r="AE18" s="70">
        <f t="shared" si="5"/>
        <v>0</v>
      </c>
      <c r="AF18" s="70">
        <f t="shared" si="5"/>
        <v>0</v>
      </c>
      <c r="AG18" s="70">
        <f t="shared" si="5"/>
        <v>0</v>
      </c>
      <c r="AH18" s="70">
        <f t="shared" si="5"/>
        <v>0</v>
      </c>
      <c r="AI18" s="70">
        <f t="shared" si="5"/>
        <v>0</v>
      </c>
      <c r="AJ18" s="70">
        <f t="shared" si="5"/>
        <v>0</v>
      </c>
      <c r="AK18" s="70">
        <f t="shared" si="5"/>
        <v>0</v>
      </c>
      <c r="AL18" s="70">
        <f t="shared" si="5"/>
        <v>0</v>
      </c>
      <c r="AM18" s="70">
        <f t="shared" si="5"/>
        <v>0</v>
      </c>
      <c r="AN18" s="70">
        <f t="shared" si="5"/>
        <v>0</v>
      </c>
      <c r="AO18" s="70">
        <f t="shared" si="5"/>
        <v>0</v>
      </c>
      <c r="AP18" s="63" t="e">
        <f t="shared" si="4"/>
        <v>#DIV/0!</v>
      </c>
    </row>
    <row r="19" spans="1:42" s="72" customFormat="1" ht="13.5" thickBot="1">
      <c r="A19" s="255" t="s">
        <v>50</v>
      </c>
      <c r="B19" s="256"/>
      <c r="C19" s="70">
        <f>Saisie!D131</f>
        <v>0</v>
      </c>
      <c r="D19" s="70">
        <f>Saisie!E131</f>
        <v>0</v>
      </c>
      <c r="E19" s="70">
        <f>Saisie!F131</f>
        <v>0</v>
      </c>
      <c r="F19" s="70">
        <f>Saisie!G131</f>
        <v>0</v>
      </c>
      <c r="G19" s="70">
        <f>Saisie!H131</f>
        <v>0</v>
      </c>
      <c r="H19" s="70">
        <f>Saisie!I131</f>
        <v>0</v>
      </c>
      <c r="I19" s="70">
        <f>Saisie!J131</f>
        <v>0</v>
      </c>
      <c r="J19" s="70">
        <f>Saisie!K131</f>
        <v>0</v>
      </c>
      <c r="K19" s="70">
        <f>Saisie!L131</f>
        <v>0</v>
      </c>
      <c r="L19" s="70">
        <f>Saisie!M131</f>
        <v>0</v>
      </c>
      <c r="M19" s="70">
        <f>Saisie!N131</f>
        <v>0</v>
      </c>
      <c r="N19" s="70">
        <f>Saisie!O131</f>
        <v>0</v>
      </c>
      <c r="O19" s="70">
        <f>Saisie!P131</f>
        <v>0</v>
      </c>
      <c r="P19" s="70">
        <f>Saisie!Q131</f>
        <v>0</v>
      </c>
      <c r="Q19" s="70">
        <f>Saisie!R131</f>
        <v>0</v>
      </c>
      <c r="R19" s="70">
        <f>Saisie!S131</f>
        <v>0</v>
      </c>
      <c r="S19" s="70">
        <f>Saisie!T131</f>
        <v>0</v>
      </c>
      <c r="T19" s="70">
        <f>Saisie!U131</f>
        <v>0</v>
      </c>
      <c r="U19" s="70">
        <f>Saisie!V131</f>
        <v>0</v>
      </c>
      <c r="V19" s="70">
        <f>Saisie!W131</f>
        <v>0</v>
      </c>
      <c r="W19" s="70">
        <f>Saisie!X131</f>
        <v>0</v>
      </c>
      <c r="X19" s="70">
        <f>Saisie!Y131</f>
        <v>0</v>
      </c>
      <c r="Y19" s="70">
        <f>Saisie!Z131</f>
        <v>0</v>
      </c>
      <c r="Z19" s="70">
        <f>Saisie!AA131</f>
        <v>0</v>
      </c>
      <c r="AA19" s="70">
        <f>Saisie!AB131</f>
        <v>0</v>
      </c>
      <c r="AB19" s="70">
        <f>Saisie!AC131</f>
        <v>0</v>
      </c>
      <c r="AC19" s="70">
        <f>Saisie!AD131</f>
        <v>0</v>
      </c>
      <c r="AD19" s="70">
        <f>Saisie!AE131</f>
        <v>0</v>
      </c>
      <c r="AE19" s="70">
        <f>Saisie!AF131</f>
        <v>0</v>
      </c>
      <c r="AF19" s="70">
        <f>Saisie!AG131</f>
        <v>0</v>
      </c>
      <c r="AG19" s="70">
        <f>Saisie!AH131</f>
        <v>0</v>
      </c>
      <c r="AH19" s="70">
        <f>Saisie!AI131</f>
        <v>0</v>
      </c>
      <c r="AI19" s="70">
        <f>Saisie!AJ131</f>
        <v>0</v>
      </c>
      <c r="AJ19" s="70">
        <f>Saisie!AK131</f>
        <v>0</v>
      </c>
      <c r="AK19" s="70">
        <f>Saisie!AL131</f>
        <v>0</v>
      </c>
      <c r="AL19" s="70">
        <f>Saisie!AM131</f>
        <v>0</v>
      </c>
      <c r="AM19" s="70">
        <f>Saisie!AN131</f>
        <v>0</v>
      </c>
      <c r="AN19" s="70">
        <f>Saisie!AO131</f>
        <v>0</v>
      </c>
      <c r="AO19" s="70">
        <f>Saisie!AP131</f>
        <v>0</v>
      </c>
      <c r="AP19" s="63" t="e">
        <f t="shared" si="4"/>
        <v>#DIV/0!</v>
      </c>
    </row>
    <row r="20" spans="1:42" s="76" customFormat="1" ht="13.5" thickBot="1">
      <c r="A20" s="257" t="s">
        <v>51</v>
      </c>
      <c r="B20" s="258"/>
      <c r="C20" s="74">
        <f>C18/(33-C19)</f>
        <v>0</v>
      </c>
      <c r="D20" s="74">
        <f aca="true" t="shared" si="6" ref="D20:AO20">D18/(33-D19)</f>
        <v>0</v>
      </c>
      <c r="E20" s="74">
        <f t="shared" si="6"/>
        <v>0</v>
      </c>
      <c r="F20" s="74">
        <f t="shared" si="6"/>
        <v>0</v>
      </c>
      <c r="G20" s="74">
        <f t="shared" si="6"/>
        <v>0</v>
      </c>
      <c r="H20" s="74">
        <f t="shared" si="6"/>
        <v>0</v>
      </c>
      <c r="I20" s="74">
        <f t="shared" si="6"/>
        <v>0</v>
      </c>
      <c r="J20" s="74">
        <f t="shared" si="6"/>
        <v>0</v>
      </c>
      <c r="K20" s="74">
        <f t="shared" si="6"/>
        <v>0</v>
      </c>
      <c r="L20" s="74">
        <f t="shared" si="6"/>
        <v>0</v>
      </c>
      <c r="M20" s="74">
        <f t="shared" si="6"/>
        <v>0</v>
      </c>
      <c r="N20" s="74">
        <f t="shared" si="6"/>
        <v>0</v>
      </c>
      <c r="O20" s="74">
        <f t="shared" si="6"/>
        <v>0</v>
      </c>
      <c r="P20" s="74">
        <f t="shared" si="6"/>
        <v>0</v>
      </c>
      <c r="Q20" s="74">
        <f t="shared" si="6"/>
        <v>0</v>
      </c>
      <c r="R20" s="74">
        <f t="shared" si="6"/>
        <v>0</v>
      </c>
      <c r="S20" s="74">
        <f t="shared" si="6"/>
        <v>0</v>
      </c>
      <c r="T20" s="74">
        <f t="shared" si="6"/>
        <v>0</v>
      </c>
      <c r="U20" s="74">
        <f t="shared" si="6"/>
        <v>0</v>
      </c>
      <c r="V20" s="74">
        <f t="shared" si="6"/>
        <v>0</v>
      </c>
      <c r="W20" s="74">
        <f t="shared" si="6"/>
        <v>0</v>
      </c>
      <c r="X20" s="74">
        <f t="shared" si="6"/>
        <v>0</v>
      </c>
      <c r="Y20" s="74">
        <f t="shared" si="6"/>
        <v>0</v>
      </c>
      <c r="Z20" s="74">
        <f t="shared" si="6"/>
        <v>0</v>
      </c>
      <c r="AA20" s="74">
        <f t="shared" si="6"/>
        <v>0</v>
      </c>
      <c r="AB20" s="74">
        <f t="shared" si="6"/>
        <v>0</v>
      </c>
      <c r="AC20" s="74">
        <f t="shared" si="6"/>
        <v>0</v>
      </c>
      <c r="AD20" s="74">
        <f t="shared" si="6"/>
        <v>0</v>
      </c>
      <c r="AE20" s="74">
        <f t="shared" si="6"/>
        <v>0</v>
      </c>
      <c r="AF20" s="74">
        <f t="shared" si="6"/>
        <v>0</v>
      </c>
      <c r="AG20" s="74">
        <f t="shared" si="6"/>
        <v>0</v>
      </c>
      <c r="AH20" s="74">
        <f t="shared" si="6"/>
        <v>0</v>
      </c>
      <c r="AI20" s="74">
        <f t="shared" si="6"/>
        <v>0</v>
      </c>
      <c r="AJ20" s="74">
        <f t="shared" si="6"/>
        <v>0</v>
      </c>
      <c r="AK20" s="74">
        <f t="shared" si="6"/>
        <v>0</v>
      </c>
      <c r="AL20" s="74">
        <f t="shared" si="6"/>
        <v>0</v>
      </c>
      <c r="AM20" s="74">
        <f t="shared" si="6"/>
        <v>0</v>
      </c>
      <c r="AN20" s="74">
        <f t="shared" si="6"/>
        <v>0</v>
      </c>
      <c r="AO20" s="74">
        <f t="shared" si="6"/>
        <v>0</v>
      </c>
      <c r="AP20" s="90" t="e">
        <f t="shared" si="4"/>
        <v>#DIV/0!</v>
      </c>
    </row>
    <row r="21" spans="2:41" ht="180" customHeight="1">
      <c r="B21" s="54">
        <f>B12</f>
        <v>0</v>
      </c>
      <c r="C21" s="88" t="str">
        <f>C3</f>
        <v> </v>
      </c>
      <c r="D21" s="88" t="str">
        <f aca="true" t="shared" si="7" ref="D21:AO21">D3</f>
        <v> </v>
      </c>
      <c r="E21" s="88" t="str">
        <f t="shared" si="7"/>
        <v> </v>
      </c>
      <c r="F21" s="88" t="str">
        <f t="shared" si="7"/>
        <v> </v>
      </c>
      <c r="G21" s="88" t="str">
        <f t="shared" si="7"/>
        <v> </v>
      </c>
      <c r="H21" s="88" t="str">
        <f t="shared" si="7"/>
        <v> </v>
      </c>
      <c r="I21" s="88" t="str">
        <f t="shared" si="7"/>
        <v> </v>
      </c>
      <c r="J21" s="88" t="str">
        <f t="shared" si="7"/>
        <v> </v>
      </c>
      <c r="K21" s="88" t="str">
        <f t="shared" si="7"/>
        <v> </v>
      </c>
      <c r="L21" s="88" t="str">
        <f t="shared" si="7"/>
        <v> </v>
      </c>
      <c r="M21" s="88" t="str">
        <f t="shared" si="7"/>
        <v> </v>
      </c>
      <c r="N21" s="88" t="str">
        <f t="shared" si="7"/>
        <v> </v>
      </c>
      <c r="O21" s="88" t="str">
        <f t="shared" si="7"/>
        <v> </v>
      </c>
      <c r="P21" s="88" t="str">
        <f t="shared" si="7"/>
        <v> </v>
      </c>
      <c r="Q21" s="88" t="str">
        <f t="shared" si="7"/>
        <v> </v>
      </c>
      <c r="R21" s="88" t="str">
        <f t="shared" si="7"/>
        <v> </v>
      </c>
      <c r="S21" s="88" t="str">
        <f t="shared" si="7"/>
        <v> </v>
      </c>
      <c r="T21" s="88" t="str">
        <f t="shared" si="7"/>
        <v> </v>
      </c>
      <c r="U21" s="88" t="str">
        <f t="shared" si="7"/>
        <v> </v>
      </c>
      <c r="V21" s="88" t="str">
        <f t="shared" si="7"/>
        <v> </v>
      </c>
      <c r="W21" s="88" t="str">
        <f t="shared" si="7"/>
        <v> </v>
      </c>
      <c r="X21" s="88" t="str">
        <f t="shared" si="7"/>
        <v> </v>
      </c>
      <c r="Y21" s="88" t="str">
        <f t="shared" si="7"/>
        <v> </v>
      </c>
      <c r="Z21" s="88" t="str">
        <f t="shared" si="7"/>
        <v> </v>
      </c>
      <c r="AA21" s="88" t="str">
        <f t="shared" si="7"/>
        <v> </v>
      </c>
      <c r="AB21" s="88" t="str">
        <f t="shared" si="7"/>
        <v> </v>
      </c>
      <c r="AC21" s="88" t="str">
        <f t="shared" si="7"/>
        <v> </v>
      </c>
      <c r="AD21" s="88" t="str">
        <f t="shared" si="7"/>
        <v> </v>
      </c>
      <c r="AE21" s="88" t="str">
        <f t="shared" si="7"/>
        <v> </v>
      </c>
      <c r="AF21" s="88" t="str">
        <f t="shared" si="7"/>
        <v> </v>
      </c>
      <c r="AG21" s="88" t="str">
        <f t="shared" si="7"/>
        <v> </v>
      </c>
      <c r="AH21" s="88" t="str">
        <f t="shared" si="7"/>
        <v> </v>
      </c>
      <c r="AI21" s="88" t="str">
        <f t="shared" si="7"/>
        <v> </v>
      </c>
      <c r="AJ21" s="88" t="str">
        <f t="shared" si="7"/>
        <v> </v>
      </c>
      <c r="AK21" s="88" t="str">
        <f t="shared" si="7"/>
        <v> </v>
      </c>
      <c r="AL21" s="88" t="str">
        <f t="shared" si="7"/>
        <v> </v>
      </c>
      <c r="AM21" s="88" t="str">
        <f t="shared" si="7"/>
        <v> </v>
      </c>
      <c r="AN21" s="88" t="str">
        <f t="shared" si="7"/>
        <v> </v>
      </c>
      <c r="AO21" s="88" t="str">
        <f t="shared" si="7"/>
        <v> </v>
      </c>
    </row>
  </sheetData>
  <sheetProtection sheet="1" objects="1" scenarios="1" selectLockedCells="1"/>
  <mergeCells count="6">
    <mergeCell ref="A18:B18"/>
    <mergeCell ref="A19:B19"/>
    <mergeCell ref="A20:B20"/>
    <mergeCell ref="A11:B11"/>
    <mergeCell ref="A9:B9"/>
    <mergeCell ref="A10:B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B4" sqref="B4"/>
    </sheetView>
  </sheetViews>
  <sheetFormatPr defaultColWidth="11.421875" defaultRowHeight="12.75"/>
  <sheetData>
    <row r="2" ht="12.75">
      <c r="B2" s="1"/>
    </row>
    <row r="3" ht="12.75">
      <c r="B3" s="1"/>
    </row>
    <row r="4" ht="12.75">
      <c r="B4">
        <v>1</v>
      </c>
    </row>
    <row r="5" ht="12.75">
      <c r="B5">
        <v>9</v>
      </c>
    </row>
    <row r="6" ht="12.75">
      <c r="B6">
        <v>0</v>
      </c>
    </row>
    <row r="7" ht="12.75">
      <c r="B7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ACADEMIQUE</dc:creator>
  <cp:keywords/>
  <dc:description/>
  <cp:lastModifiedBy>Utilisateur</cp:lastModifiedBy>
  <cp:lastPrinted>2015-08-22T10:17:11Z</cp:lastPrinted>
  <dcterms:created xsi:type="dcterms:W3CDTF">2008-01-30T09:45:32Z</dcterms:created>
  <dcterms:modified xsi:type="dcterms:W3CDTF">2015-10-08T08:50:33Z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